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EP Project 「老有所為活動計劃」活動計劃_撥款文件\「老有所為活動計劃」活動計劃申請文件\2024-2026 OEP文件(附件及表格)\2025-26文件及附件\團體_一年計劃\"/>
    </mc:Choice>
  </mc:AlternateContent>
  <xr:revisionPtr revIDLastSave="0" documentId="13_ncr:1_{CB7EAA87-A4C3-4D26-B751-954608A9F4EA}" xr6:coauthVersionLast="36" xr6:coauthVersionMax="36" xr10:uidLastSave="{00000000-0000-0000-0000-000000000000}"/>
  <workbookProtection workbookAlgorithmName="SHA-512" workbookHashValue="WP2kacEMIUnybUkwBYgSDY8qmR5m60r0FgLVY8AqxJdXrVlrCXJl6joY/KXynHHRwDmBGBgJp00oGzeFM6nI4Q==" workbookSaltValue="RFm5lmEvltQzulEoYm3+TQ==" workbookSpinCount="100000" lockStructure="1"/>
  <bookViews>
    <workbookView xWindow="0" yWindow="0" windowWidth="28800" windowHeight="12180" xr2:uid="{00000000-000D-0000-FFFF-FFFF00000000}"/>
  </bookViews>
  <sheets>
    <sheet name="收支預算" sheetId="1" r:id="rId1"/>
  </sheets>
  <calcPr calcId="191029"/>
  <customWorkbookViews>
    <customWorkbookView name="TAM, Suet Ying - 個人檢視畫面" guid="{6A366A0E-4AD8-4525-8F37-5601FD241791}" mergeInterval="0" personalView="1" maximized="1" xWindow="-8" yWindow="-8" windowWidth="1456" windowHeight="876" activeSheetId="1"/>
  </customWorkbookViews>
</workbook>
</file>

<file path=xl/calcChain.xml><?xml version="1.0" encoding="utf-8"?>
<calcChain xmlns="http://schemas.openxmlformats.org/spreadsheetml/2006/main">
  <c r="D10" i="1" l="1"/>
  <c r="H10" i="1"/>
  <c r="D11" i="1"/>
  <c r="H11" i="1"/>
  <c r="D12" i="1"/>
  <c r="H12" i="1"/>
  <c r="D13" i="1"/>
  <c r="H13" i="1"/>
  <c r="D14" i="1"/>
  <c r="H14" i="1"/>
  <c r="D15" i="1"/>
  <c r="H15" i="1"/>
  <c r="D16" i="1"/>
  <c r="H16" i="1"/>
  <c r="D17" i="1"/>
  <c r="H17" i="1"/>
  <c r="D18" i="1"/>
  <c r="H18" i="1"/>
  <c r="D19" i="1"/>
  <c r="H19" i="1"/>
  <c r="D20" i="1"/>
  <c r="H20" i="1"/>
  <c r="D21" i="1"/>
  <c r="H21" i="1"/>
  <c r="D22" i="1"/>
  <c r="H22" i="1"/>
  <c r="D23" i="1"/>
  <c r="H23" i="1"/>
  <c r="D24" i="1"/>
  <c r="H24" i="1"/>
  <c r="D25" i="1"/>
  <c r="H25" i="1"/>
  <c r="D26" i="1"/>
  <c r="H26" i="1"/>
  <c r="D27" i="1"/>
  <c r="H27" i="1"/>
  <c r="D28" i="1"/>
  <c r="H28" i="1"/>
  <c r="D29" i="1"/>
  <c r="H29" i="1"/>
  <c r="D30" i="1"/>
  <c r="H30" i="1"/>
  <c r="D31" i="1"/>
  <c r="H31" i="1"/>
  <c r="D32" i="1"/>
  <c r="H32" i="1"/>
  <c r="D33" i="1"/>
  <c r="H33" i="1"/>
  <c r="D34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I50" i="1"/>
  <c r="A64" i="1"/>
  <c r="E64" i="1"/>
  <c r="G64" i="1"/>
  <c r="D35" i="1" l="1"/>
  <c r="D50" i="1" s="1"/>
  <c r="H50" i="1"/>
  <c r="E51" i="1" s="1"/>
  <c r="J10" i="1"/>
  <c r="C64" i="1" l="1"/>
  <c r="H62" i="1"/>
  <c r="I64" i="1" s="1"/>
  <c r="E50" i="1"/>
</calcChain>
</file>

<file path=xl/sharedStrings.xml><?xml version="1.0" encoding="utf-8"?>
<sst xmlns="http://schemas.openxmlformats.org/spreadsheetml/2006/main" count="101" uniqueCount="81">
  <si>
    <r>
      <rPr>
        <sz val="12"/>
        <color theme="1"/>
        <rFont val="新細明體"/>
        <family val="1"/>
        <charset val="136"/>
      </rPr>
      <t>團體自資</t>
    </r>
  </si>
  <si>
    <r>
      <t>(</t>
    </r>
    <r>
      <rPr>
        <sz val="10"/>
        <color theme="1"/>
        <rFont val="新細明體"/>
        <family val="1"/>
        <charset val="136"/>
      </rPr>
      <t>不超過支出總額</t>
    </r>
    <r>
      <rPr>
        <sz val="10"/>
        <color theme="1"/>
        <rFont val="Times New Roman"/>
        <family val="1"/>
      </rPr>
      <t>30%)</t>
    </r>
  </si>
  <si>
    <t>HK$</t>
    <phoneticPr fontId="1" type="noConversion"/>
  </si>
  <si>
    <r>
      <rPr>
        <sz val="12"/>
        <color theme="1"/>
        <rFont val="新細明體"/>
        <family val="1"/>
        <charset val="136"/>
      </rPr>
      <t>活動計劃名稱：</t>
    </r>
    <phoneticPr fontId="1" type="noConversion"/>
  </si>
  <si>
    <t>—</t>
    <phoneticPr fontId="1" type="noConversion"/>
  </si>
  <si>
    <t>=</t>
    <phoneticPr fontId="1" type="noConversion"/>
  </si>
  <si>
    <t>=</t>
    <phoneticPr fontId="1" type="noConversion"/>
  </si>
  <si>
    <t>—</t>
    <phoneticPr fontId="1" type="noConversion"/>
  </si>
  <si>
    <r>
      <rPr>
        <sz val="12"/>
        <color theme="1"/>
        <rFont val="細明體"/>
        <family val="3"/>
        <charset val="136"/>
      </rPr>
      <t>活動獲批金額</t>
    </r>
    <phoneticPr fontId="1" type="noConversion"/>
  </si>
  <si>
    <r>
      <rPr>
        <sz val="12"/>
        <color theme="1"/>
        <rFont val="新細明體"/>
        <family val="1"/>
        <charset val="136"/>
      </rPr>
      <t>團體負責人簽署：</t>
    </r>
    <phoneticPr fontId="1" type="noConversion"/>
  </si>
  <si>
    <r>
      <rPr>
        <sz val="12"/>
        <color theme="1"/>
        <rFont val="新細明體"/>
        <family val="1"/>
        <charset val="136"/>
      </rPr>
      <t>姓名：</t>
    </r>
    <phoneticPr fontId="1" type="noConversion"/>
  </si>
  <si>
    <r>
      <rPr>
        <b/>
        <sz val="12"/>
        <color theme="1"/>
        <rFont val="新細明體"/>
        <family val="1"/>
        <charset val="136"/>
      </rPr>
      <t>社會福利署</t>
    </r>
    <phoneticPr fontId="1" type="noConversion"/>
  </si>
  <si>
    <r>
      <rPr>
        <b/>
        <sz val="12"/>
        <color theme="1"/>
        <rFont val="新細明體"/>
        <family val="1"/>
        <charset val="136"/>
      </rPr>
      <t>收支預算</t>
    </r>
    <phoneticPr fontId="1" type="noConversion"/>
  </si>
  <si>
    <r>
      <rPr>
        <sz val="12"/>
        <color theme="1"/>
        <rFont val="新細明體"/>
        <family val="1"/>
        <charset val="136"/>
      </rPr>
      <t>團體名稱：</t>
    </r>
    <phoneticPr fontId="1" type="noConversion"/>
  </si>
  <si>
    <r>
      <rPr>
        <sz val="12"/>
        <color theme="1"/>
        <rFont val="新細明體"/>
        <family val="1"/>
        <charset val="136"/>
      </rPr>
      <t>收入</t>
    </r>
    <phoneticPr fontId="1" type="noConversion"/>
  </si>
  <si>
    <r>
      <rPr>
        <sz val="12"/>
        <color theme="1"/>
        <rFont val="新細明體"/>
        <family val="1"/>
        <charset val="136"/>
      </rPr>
      <t>支出項目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註</t>
    </r>
    <r>
      <rPr>
        <sz val="12"/>
        <color theme="1"/>
        <rFont val="Times New Roman"/>
        <family val="1"/>
      </rPr>
      <t>1)</t>
    </r>
    <phoneticPr fontId="1" type="noConversion"/>
  </si>
  <si>
    <r>
      <rPr>
        <sz val="12"/>
        <color theme="1"/>
        <rFont val="新細明體"/>
        <family val="1"/>
        <charset val="136"/>
      </rPr>
      <t>單價</t>
    </r>
    <phoneticPr fontId="1" type="noConversion"/>
  </si>
  <si>
    <r>
      <rPr>
        <sz val="12"/>
        <color theme="1"/>
        <rFont val="新細明體"/>
        <family val="1"/>
        <charset val="136"/>
      </rPr>
      <t>數量</t>
    </r>
    <phoneticPr fontId="1" type="noConversion"/>
  </si>
  <si>
    <r>
      <rPr>
        <sz val="12"/>
        <color theme="1"/>
        <rFont val="新細明體"/>
        <family val="1"/>
        <charset val="136"/>
      </rPr>
      <t>支出</t>
    </r>
    <phoneticPr fontId="1" type="noConversion"/>
  </si>
  <si>
    <r>
      <rPr>
        <sz val="12"/>
        <color theme="1"/>
        <rFont val="新細明體"/>
        <family val="2"/>
        <charset val="136"/>
      </rPr>
      <t>備註</t>
    </r>
    <phoneticPr fontId="1" type="noConversion"/>
  </si>
  <si>
    <r>
      <rPr>
        <sz val="12"/>
        <color theme="1"/>
        <rFont val="新細明體"/>
        <family val="1"/>
        <charset val="136"/>
      </rPr>
      <t>參加者收費</t>
    </r>
    <r>
      <rPr>
        <sz val="12"/>
        <color theme="1"/>
        <rFont val="Times New Roman"/>
        <family val="1"/>
      </rPr>
      <t xml:space="preserve"> *</t>
    </r>
    <phoneticPr fontId="1" type="noConversion"/>
  </si>
  <si>
    <r>
      <rPr>
        <sz val="12"/>
        <color theme="1"/>
        <rFont val="新細明體"/>
        <family val="1"/>
        <charset val="136"/>
      </rPr>
      <t>金額</t>
    </r>
    <r>
      <rPr>
        <sz val="12"/>
        <color theme="1"/>
        <rFont val="Times New Roman"/>
        <family val="1"/>
      </rPr>
      <t>HK$</t>
    </r>
    <phoneticPr fontId="1" type="noConversion"/>
  </si>
  <si>
    <r>
      <rPr>
        <sz val="12"/>
        <color rgb="FFFF0000"/>
        <rFont val="新細明體"/>
        <family val="1"/>
        <charset val="136"/>
      </rPr>
      <t>如有申請購買非消耗性物資，請於黃格內填寫所需資料。其他支出項目，請於黃格外填寫。</t>
    </r>
    <phoneticPr fontId="1" type="noConversion"/>
  </si>
  <si>
    <r>
      <rPr>
        <sz val="10"/>
        <color theme="1"/>
        <rFont val="新細明體"/>
        <family val="1"/>
        <charset val="136"/>
      </rPr>
      <t>單價</t>
    </r>
    <phoneticPr fontId="1" type="noConversion"/>
  </si>
  <si>
    <r>
      <rPr>
        <sz val="10"/>
        <color theme="1"/>
        <rFont val="細明體"/>
        <family val="3"/>
        <charset val="136"/>
      </rPr>
      <t>人數</t>
    </r>
    <phoneticPr fontId="1" type="noConversion"/>
  </si>
  <si>
    <r>
      <rPr>
        <sz val="10"/>
        <color theme="1"/>
        <rFont val="細明體"/>
        <family val="3"/>
        <charset val="136"/>
      </rPr>
      <t>備註</t>
    </r>
    <phoneticPr fontId="1" type="noConversion"/>
  </si>
  <si>
    <r>
      <rPr>
        <sz val="10"/>
        <color theme="1"/>
        <rFont val="細明體"/>
        <family val="3"/>
        <charset val="136"/>
      </rPr>
      <t>每項小計</t>
    </r>
    <phoneticPr fontId="1" type="noConversion"/>
  </si>
  <si>
    <r>
      <rPr>
        <sz val="12"/>
        <color theme="1"/>
        <rFont val="細明體"/>
        <family val="3"/>
        <charset val="136"/>
      </rPr>
      <t>參加者收費總額</t>
    </r>
    <phoneticPr fontId="1" type="noConversion"/>
  </si>
  <si>
    <r>
      <rPr>
        <sz val="12"/>
        <color theme="1"/>
        <rFont val="新細明體"/>
        <family val="1"/>
        <charset val="136"/>
      </rPr>
      <t>其他贊助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請註明</t>
    </r>
    <r>
      <rPr>
        <sz val="12"/>
        <color theme="1"/>
        <rFont val="Times New Roman"/>
        <family val="1"/>
      </rPr>
      <t>: )</t>
    </r>
    <phoneticPr fontId="1" type="noConversion"/>
  </si>
  <si>
    <r>
      <rPr>
        <sz val="12"/>
        <color theme="1"/>
        <rFont val="細明體"/>
        <family val="3"/>
        <charset val="136"/>
      </rPr>
      <t>慷慨商店</t>
    </r>
    <phoneticPr fontId="1" type="noConversion"/>
  </si>
  <si>
    <r>
      <rPr>
        <b/>
        <sz val="12"/>
        <color theme="1"/>
        <rFont val="新細明體"/>
        <family val="1"/>
        <charset val="136"/>
      </rPr>
      <t>申請金額</t>
    </r>
    <phoneticPr fontId="1" type="noConversion"/>
  </si>
  <si>
    <r>
      <rPr>
        <sz val="12"/>
        <color theme="1"/>
        <rFont val="細明體"/>
        <family val="3"/>
        <charset val="136"/>
      </rPr>
      <t>參加者收費</t>
    </r>
    <phoneticPr fontId="1" type="noConversion"/>
  </si>
  <si>
    <r>
      <rPr>
        <sz val="12"/>
        <color theme="1"/>
        <rFont val="細明體"/>
        <family val="3"/>
        <charset val="136"/>
      </rPr>
      <t>團體自資金額</t>
    </r>
    <phoneticPr fontId="1" type="noConversion"/>
  </si>
  <si>
    <r>
      <rPr>
        <sz val="12"/>
        <color theme="1"/>
        <rFont val="細明體"/>
        <family val="3"/>
        <charset val="136"/>
      </rPr>
      <t>其他贊助</t>
    </r>
    <phoneticPr fontId="1" type="noConversion"/>
  </si>
  <si>
    <r>
      <rPr>
        <sz val="12"/>
        <color theme="1"/>
        <rFont val="細明體"/>
        <family val="3"/>
        <charset val="136"/>
      </rPr>
      <t>註</t>
    </r>
    <r>
      <rPr>
        <sz val="12"/>
        <color theme="1"/>
        <rFont val="Times New Roman"/>
        <family val="1"/>
      </rPr>
      <t>1</t>
    </r>
    <r>
      <rPr>
        <sz val="12"/>
        <color theme="1"/>
        <rFont val="細明體"/>
        <family val="3"/>
        <charset val="136"/>
      </rPr>
      <t>：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細明體"/>
        <family val="3"/>
        <charset val="136"/>
      </rPr>
      <t>不論是以物品／服務項目的類別，或是活動項目分類填寫，團體均需列出支出項目的細項內容。</t>
    </r>
    <phoneticPr fontId="1" type="noConversion"/>
  </si>
  <si>
    <r>
      <t xml:space="preserve">* </t>
    </r>
    <r>
      <rPr>
        <sz val="12"/>
        <color theme="1"/>
        <rFont val="細明體"/>
        <family val="3"/>
        <charset val="136"/>
      </rPr>
      <t>可依單項活動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細明體"/>
        <family val="3"/>
        <charset val="136"/>
      </rPr>
      <t>或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細明體"/>
        <family val="3"/>
        <charset val="136"/>
      </rPr>
      <t>合併多項活動填寫</t>
    </r>
    <phoneticPr fontId="1" type="noConversion"/>
  </si>
  <si>
    <r>
      <rPr>
        <sz val="12"/>
        <color theme="1"/>
        <rFont val="新細明體"/>
        <family val="1"/>
        <charset val="136"/>
      </rPr>
      <t>活動計劃</t>
    </r>
    <r>
      <rPr>
        <sz val="12"/>
        <color theme="1"/>
        <rFont val="Times New Roman"/>
        <family val="1"/>
      </rPr>
      <t xml:space="preserve">             </t>
    </r>
    <r>
      <rPr>
        <sz val="12"/>
        <color theme="1"/>
        <rFont val="新細明體"/>
        <family val="1"/>
        <charset val="136"/>
      </rPr>
      <t>負責人簽署：</t>
    </r>
    <phoneticPr fontId="1" type="noConversion"/>
  </si>
  <si>
    <r>
      <rPr>
        <sz val="12"/>
        <color theme="1"/>
        <rFont val="新細明體"/>
        <family val="1"/>
        <charset val="136"/>
      </rPr>
      <t>姓名：</t>
    </r>
    <phoneticPr fontId="1" type="noConversion"/>
  </si>
  <si>
    <r>
      <rPr>
        <sz val="12"/>
        <color theme="1"/>
        <rFont val="新細明體"/>
        <family val="1"/>
        <charset val="136"/>
      </rPr>
      <t>日期：</t>
    </r>
    <phoneticPr fontId="1" type="noConversion"/>
  </si>
  <si>
    <r>
      <rPr>
        <sz val="12"/>
        <color theme="1"/>
        <rFont val="新細明體"/>
        <family val="1"/>
        <charset val="136"/>
      </rPr>
      <t>團體蓋章：</t>
    </r>
    <phoneticPr fontId="1" type="noConversion"/>
  </si>
  <si>
    <t>整體宣傳</t>
    <phoneticPr fontId="1" type="noConversion"/>
  </si>
  <si>
    <t>義工制服</t>
    <phoneticPr fontId="1" type="noConversion"/>
  </si>
  <si>
    <t>探訪禮物包</t>
    <phoneticPr fontId="1" type="noConversion"/>
  </si>
  <si>
    <t>歡樂騎行耆英大使</t>
    <phoneticPr fontId="1" type="noConversion"/>
  </si>
  <si>
    <t>快樂社區服務中心</t>
    <phoneticPr fontId="1" type="noConversion"/>
  </si>
  <si>
    <t>悠遊野外</t>
  </si>
  <si>
    <t>快樂騎行(一)</t>
  </si>
  <si>
    <t>老中青去旅行</t>
  </si>
  <si>
    <r>
      <t>單車維修示範消耗性材料及物品</t>
    </r>
    <r>
      <rPr>
        <sz val="12"/>
        <color theme="1"/>
        <rFont val="Times New Roman"/>
        <family val="1"/>
      </rPr>
      <t>(</t>
    </r>
    <r>
      <rPr>
        <sz val="12"/>
        <color theme="1"/>
        <rFont val="細明體"/>
        <family val="3"/>
        <charset val="136"/>
      </rPr>
      <t>部份物品可重用於嘉年華會及戶外單車活動緊急維修之用</t>
    </r>
    <r>
      <rPr>
        <sz val="12"/>
        <color theme="1"/>
        <rFont val="Times New Roman"/>
        <family val="1"/>
      </rPr>
      <t>)</t>
    </r>
    <phoneticPr fontId="1" type="noConversion"/>
  </si>
  <si>
    <t>保險</t>
    <phoneticPr fontId="1" type="noConversion"/>
  </si>
  <si>
    <t>飲品</t>
    <phoneticPr fontId="1" type="noConversion"/>
  </si>
  <si>
    <t>茶點及午餐</t>
    <phoneticPr fontId="1" type="noConversion"/>
  </si>
  <si>
    <t>日營費</t>
    <phoneticPr fontId="1" type="noConversion"/>
  </si>
  <si>
    <t>自然村導賞費</t>
    <phoneticPr fontId="1" type="noConversion"/>
  </si>
  <si>
    <t>租車來回</t>
    <phoneticPr fontId="1" type="noConversion"/>
  </si>
  <si>
    <t>參加者分組用單車布帽</t>
    <phoneticPr fontId="1" type="noConversion"/>
  </si>
  <si>
    <t>雜項</t>
    <phoneticPr fontId="1" type="noConversion"/>
  </si>
  <si>
    <t>地壺</t>
    <phoneticPr fontId="1" type="noConversion"/>
  </si>
  <si>
    <t>活動獲批金額 (本欄由地區策劃及統籌小組填寫 )：</t>
    <phoneticPr fontId="1" type="noConversion"/>
  </si>
  <si>
    <t>及統籌小組填寫</t>
    <phoneticPr fontId="1" type="noConversion"/>
  </si>
  <si>
    <t>此部份由地區策劃</t>
    <phoneticPr fontId="1" type="noConversion"/>
  </si>
  <si>
    <t>獲批支出金額($)</t>
    <phoneticPr fontId="1" type="noConversion"/>
  </si>
  <si>
    <t>獲批支出
總金額</t>
    <phoneticPr fontId="1" type="noConversion"/>
  </si>
  <si>
    <r>
      <t>2024-26</t>
    </r>
    <r>
      <rPr>
        <b/>
        <sz val="12"/>
        <color theme="1"/>
        <rFont val="新細明體"/>
        <family val="1"/>
        <charset val="136"/>
      </rPr>
      <t>年度「老有所為活動計劃」</t>
    </r>
    <phoneticPr fontId="1" type="noConversion"/>
  </si>
  <si>
    <r>
      <t>遞交申請時，請團體細閱本「計劃」申請資助簡介小冊子，並核對預算支出金額是否符合撥款準則，並請於適當</t>
    </r>
    <r>
      <rPr>
        <sz val="12"/>
        <color theme="1"/>
        <rFont val="Wingdings"/>
        <charset val="2"/>
      </rPr>
      <t>¨</t>
    </r>
    <r>
      <rPr>
        <sz val="12"/>
        <color theme="1"/>
        <rFont val="標楷體"/>
        <family val="4"/>
        <charset val="136"/>
      </rPr>
      <t>內加上“</t>
    </r>
    <r>
      <rPr>
        <sz val="12"/>
        <color theme="1"/>
        <rFont val="Wingdings"/>
        <charset val="2"/>
      </rPr>
      <t>ü</t>
    </r>
    <r>
      <rPr>
        <sz val="12"/>
        <color theme="1"/>
        <rFont val="標楷體"/>
        <family val="4"/>
        <charset val="136"/>
      </rPr>
      <t>”：</t>
    </r>
  </si>
  <si>
    <r>
      <t>(1)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非消耗性器材及設備：金額以「支出總額」的</t>
    </r>
    <r>
      <rPr>
        <sz val="12"/>
        <color theme="1"/>
        <rFont val="Times New Roman"/>
        <family val="1"/>
      </rPr>
      <t>30%</t>
    </r>
    <r>
      <rPr>
        <sz val="12"/>
        <color theme="1"/>
        <rFont val="標楷體"/>
        <family val="4"/>
        <charset val="136"/>
      </rPr>
      <t>為上限。</t>
    </r>
  </si>
  <si>
    <r>
      <t>(2)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宣傳品：不可多於支出總額</t>
    </r>
    <r>
      <rPr>
        <sz val="12"/>
        <color theme="1"/>
        <rFont val="Times New Roman"/>
        <family val="1"/>
      </rPr>
      <t xml:space="preserve">15% </t>
    </r>
    <r>
      <rPr>
        <sz val="12"/>
        <color theme="1"/>
        <rFont val="標楷體"/>
        <family val="4"/>
        <charset val="136"/>
      </rPr>
      <t>。</t>
    </r>
    <r>
      <rPr>
        <sz val="12"/>
        <color theme="1"/>
        <rFont val="Times New Roman"/>
        <family val="1"/>
      </rPr>
      <t xml:space="preserve">                                 </t>
    </r>
  </si>
  <si>
    <r>
      <t>(3)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紀念品連獎品：不可多於支出總額</t>
    </r>
    <r>
      <rPr>
        <sz val="12"/>
        <color theme="1"/>
        <rFont val="Times New Roman"/>
        <family val="1"/>
      </rPr>
      <t>15%</t>
    </r>
    <r>
      <rPr>
        <sz val="12"/>
        <color theme="1"/>
        <rFont val="標楷體"/>
        <family val="4"/>
        <charset val="136"/>
      </rPr>
      <t>。</t>
    </r>
    <r>
      <rPr>
        <sz val="12"/>
        <color theme="1"/>
        <rFont val="Times New Roman"/>
        <family val="1"/>
      </rPr>
      <t xml:space="preserve">                            </t>
    </r>
  </si>
  <si>
    <r>
      <t>(4)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導師費或講者費：每小時不超過</t>
    </r>
    <r>
      <rPr>
        <sz val="12"/>
        <color theme="1"/>
        <rFont val="Times New Roman"/>
        <family val="1"/>
      </rPr>
      <t>$450</t>
    </r>
    <r>
      <rPr>
        <sz val="12"/>
        <color theme="1"/>
        <rFont val="標楷體"/>
        <family val="4"/>
        <charset val="136"/>
      </rPr>
      <t>，支出上限不可多於支出總額</t>
    </r>
    <r>
      <rPr>
        <sz val="12"/>
        <color theme="1"/>
        <rFont val="Times New Roman"/>
        <family val="1"/>
      </rPr>
      <t>30%</t>
    </r>
    <r>
      <rPr>
        <sz val="12"/>
        <color theme="1"/>
        <rFont val="標楷體"/>
        <family val="4"/>
        <charset val="136"/>
      </rPr>
      <t>。</t>
    </r>
    <r>
      <rPr>
        <sz val="12"/>
        <color theme="1"/>
        <rFont val="Times New Roman"/>
        <family val="1"/>
      </rPr>
      <t xml:space="preserve">     </t>
    </r>
  </si>
  <si>
    <r>
      <t>(5)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贊助金額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物資總額：不應超過活動支出總額</t>
    </r>
    <r>
      <rPr>
        <sz val="12"/>
        <color theme="1"/>
        <rFont val="Times New Roman"/>
        <family val="1"/>
      </rPr>
      <t>30%</t>
    </r>
    <r>
      <rPr>
        <sz val="12"/>
        <color theme="1"/>
        <rFont val="標楷體"/>
        <family val="4"/>
        <charset val="136"/>
      </rPr>
      <t>。</t>
    </r>
    <r>
      <rPr>
        <sz val="12"/>
        <color theme="1"/>
        <rFont val="Times New Roman"/>
        <family val="1"/>
      </rPr>
      <t xml:space="preserve">  </t>
    </r>
  </si>
  <si>
    <r>
      <t>(6)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額外中央行政費或人手聘用：獲批撥款的</t>
    </r>
    <r>
      <rPr>
        <sz val="12"/>
        <color theme="1"/>
        <rFont val="Times New Roman"/>
        <family val="1"/>
      </rPr>
      <t>5%</t>
    </r>
    <r>
      <rPr>
        <sz val="12"/>
        <color theme="1"/>
        <rFont val="標楷體"/>
        <family val="4"/>
        <charset val="136"/>
      </rPr>
      <t>為上限。</t>
    </r>
  </si>
  <si>
    <r>
      <t>£</t>
    </r>
    <r>
      <rPr>
        <sz val="12"/>
        <color theme="1"/>
        <rFont val="標楷體"/>
        <family val="4"/>
        <charset val="136"/>
      </rPr>
      <t>不符合</t>
    </r>
    <phoneticPr fontId="1" type="noConversion"/>
  </si>
  <si>
    <r>
      <t>R</t>
    </r>
    <r>
      <rPr>
        <sz val="12"/>
        <color theme="1"/>
        <rFont val="標楷體"/>
        <family val="4"/>
        <charset val="136"/>
      </rPr>
      <t>符合</t>
    </r>
    <r>
      <rPr>
        <sz val="12"/>
        <color theme="1"/>
        <rFont val="Times New Roman"/>
        <family val="1"/>
      </rPr>
      <t xml:space="preserve">  </t>
    </r>
    <phoneticPr fontId="1" type="noConversion"/>
  </si>
  <si>
    <r>
      <t>2025-26</t>
    </r>
    <r>
      <rPr>
        <b/>
        <sz val="12"/>
        <color theme="1"/>
        <rFont val="新細明體"/>
        <family val="1"/>
        <charset val="136"/>
      </rPr>
      <t>「一年計劃」</t>
    </r>
    <phoneticPr fontId="1" type="noConversion"/>
  </si>
  <si>
    <t>必須填寫</t>
    <phoneticPr fontId="1" type="noConversion"/>
  </si>
  <si>
    <r>
      <rPr>
        <sz val="12"/>
        <color theme="1"/>
        <rFont val="新細明體"/>
        <family val="1"/>
        <charset val="136"/>
      </rPr>
      <t>收入總金額</t>
    </r>
    <r>
      <rPr>
        <sz val="12"/>
        <color theme="1"/>
        <rFont val="Times New Roman"/>
        <family val="1"/>
      </rPr>
      <t>*</t>
    </r>
    <phoneticPr fontId="1" type="noConversion"/>
  </si>
  <si>
    <r>
      <rPr>
        <sz val="12"/>
        <color theme="1"/>
        <rFont val="新細明體"/>
        <family val="1"/>
        <charset val="136"/>
      </rPr>
      <t>支出總金額</t>
    </r>
    <r>
      <rPr>
        <sz val="12"/>
        <color theme="1"/>
        <rFont val="Times New Roman"/>
        <family val="1"/>
      </rPr>
      <t>*</t>
    </r>
    <phoneticPr fontId="1" type="noConversion"/>
  </si>
  <si>
    <r>
      <t>£</t>
    </r>
    <r>
      <rPr>
        <sz val="12"/>
        <color theme="1"/>
        <rFont val="標楷體"/>
        <family val="4"/>
        <charset val="136"/>
      </rPr>
      <t>不適合</t>
    </r>
    <phoneticPr fontId="1" type="noConversion"/>
  </si>
  <si>
    <r>
      <rPr>
        <sz val="12"/>
        <color theme="1"/>
        <rFont val="Times New Roman"/>
        <family val="1"/>
      </rPr>
      <t>*</t>
    </r>
    <r>
      <rPr>
        <sz val="12"/>
        <color theme="1"/>
        <rFont val="標楷體"/>
        <family val="4"/>
        <charset val="136"/>
      </rPr>
      <t>收入總金額必須與支出總金額一致</t>
    </r>
    <r>
      <rPr>
        <sz val="12"/>
        <color theme="1"/>
        <rFont val="微軟正黑體"/>
        <family val="1"/>
        <charset val="136"/>
      </rPr>
      <t>。</t>
    </r>
    <phoneticPr fontId="1" type="noConversion"/>
  </si>
  <si>
    <t>註1 不論是以物品／服務項目的類別，或是活動項目分類填寫，團體均需列出支出項目的細項內容。可依單項活動 或 合併多項活動填寫。</t>
    <phoneticPr fontId="1" type="noConversion"/>
  </si>
  <si>
    <r>
      <rPr>
        <sz val="12"/>
        <color theme="1"/>
        <rFont val="Times New Roman"/>
        <family val="3"/>
      </rPr>
      <t>(</t>
    </r>
    <r>
      <rPr>
        <sz val="12"/>
        <color theme="1"/>
        <rFont val="微軟正黑體"/>
        <family val="3"/>
        <charset val="136"/>
      </rPr>
      <t>活動計劃名稱與團體名稱，必須與申請書格式相同，包括所有標點符號，例如「」、—、‧等</t>
    </r>
    <r>
      <rPr>
        <sz val="12"/>
        <color theme="1"/>
        <rFont val="Times New Roman"/>
        <family val="3"/>
      </rPr>
      <t xml:space="preserve">)
</t>
    </r>
    <r>
      <rPr>
        <sz val="12"/>
        <color theme="1"/>
        <rFont val="細明體"/>
        <family val="3"/>
        <charset val="136"/>
      </rPr>
      <t>灰色部份為設定算式，請勿自行修改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</si>
</sst>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76" formatCode="0.00_ "/>
    <numFmt numFmtId="177" formatCode="0_ "/>
    <numFmt numFmtId="178" formatCode="&quot;HK$&quot;#,##0.00"/>
    <numFmt numFmtId="179" formatCode="#,##0.00_ "/>
    <numFmt numFmtId="180" formatCode="0.00_);[Red]\(0.00\)"/>
    <numFmt numFmtId="181" formatCode="#,##0.0_ "/>
  </numFmts>
  <fonts count="2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0"/>
      <color theme="1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細明體"/>
      <family val="3"/>
      <charset val="136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theme="1"/>
      <name val="新細明體"/>
      <family val="2"/>
      <charset val="136"/>
    </font>
    <font>
      <sz val="12"/>
      <color theme="1"/>
      <name val="標楷體"/>
      <family val="4"/>
      <charset val="136"/>
    </font>
    <font>
      <sz val="12"/>
      <color theme="1"/>
      <name val="Wingdings"/>
      <charset val="2"/>
    </font>
    <font>
      <sz val="7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Times New Roman"/>
      <family val="1"/>
      <charset val="136"/>
    </font>
    <font>
      <sz val="12"/>
      <color theme="1"/>
      <name val="微軟正黑體"/>
      <family val="1"/>
      <charset val="136"/>
    </font>
    <font>
      <sz val="12"/>
      <color theme="1"/>
      <name val="Times New Roman"/>
      <family val="3"/>
    </font>
    <font>
      <sz val="12"/>
      <color theme="1"/>
      <name val="微軟正黑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176" fontId="2" fillId="0" borderId="3" xfId="0" applyNumberFormat="1" applyFont="1" applyFill="1" applyBorder="1" applyProtection="1">
      <alignment vertical="center"/>
      <protection locked="0"/>
    </xf>
    <xf numFmtId="176" fontId="2" fillId="0" borderId="1" xfId="0" applyNumberFormat="1" applyFont="1" applyFill="1" applyBorder="1" applyProtection="1">
      <alignment vertical="center"/>
      <protection locked="0"/>
    </xf>
    <xf numFmtId="178" fontId="2" fillId="2" borderId="1" xfId="0" applyNumberFormat="1" applyFont="1" applyFill="1" applyBorder="1" applyProtection="1">
      <alignment vertical="center"/>
    </xf>
    <xf numFmtId="43" fontId="2" fillId="0" borderId="0" xfId="1" applyFont="1" applyProtection="1">
      <alignment vertical="center"/>
      <protection locked="0"/>
    </xf>
    <xf numFmtId="43" fontId="2" fillId="0" borderId="8" xfId="1" applyFont="1" applyFill="1" applyBorder="1" applyProtection="1">
      <alignment vertical="center"/>
      <protection locked="0"/>
    </xf>
    <xf numFmtId="43" fontId="2" fillId="0" borderId="9" xfId="1" applyFont="1" applyFill="1" applyBorder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179" fontId="2" fillId="2" borderId="16" xfId="0" applyNumberFormat="1" applyFont="1" applyFill="1" applyBorder="1" applyProtection="1">
      <alignment vertical="center"/>
    </xf>
    <xf numFmtId="179" fontId="2" fillId="2" borderId="17" xfId="0" applyNumberFormat="1" applyFont="1" applyFill="1" applyBorder="1" applyProtection="1">
      <alignment vertical="center"/>
    </xf>
    <xf numFmtId="0" fontId="2" fillId="3" borderId="0" xfId="0" applyFont="1" applyFill="1" applyProtection="1">
      <alignment vertical="center"/>
      <protection locked="0"/>
    </xf>
    <xf numFmtId="43" fontId="2" fillId="3" borderId="0" xfId="1" applyFont="1" applyFill="1" applyProtection="1">
      <alignment vertical="center"/>
    </xf>
    <xf numFmtId="0" fontId="2" fillId="3" borderId="0" xfId="0" applyFont="1" applyFill="1" applyProtection="1">
      <alignment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176" fontId="2" fillId="2" borderId="16" xfId="0" applyNumberFormat="1" applyFont="1" applyFill="1" applyBorder="1" applyProtection="1">
      <alignment vertical="center"/>
    </xf>
    <xf numFmtId="176" fontId="2" fillId="3" borderId="2" xfId="0" applyNumberFormat="1" applyFont="1" applyFill="1" applyBorder="1" applyProtection="1">
      <alignment vertical="center"/>
    </xf>
    <xf numFmtId="43" fontId="2" fillId="3" borderId="11" xfId="1" applyFont="1" applyFill="1" applyBorder="1" applyProtection="1">
      <alignment vertical="center"/>
    </xf>
    <xf numFmtId="0" fontId="2" fillId="3" borderId="6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43" fontId="2" fillId="0" borderId="0" xfId="1" applyFo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43" fontId="2" fillId="3" borderId="0" xfId="1" applyFont="1" applyFill="1" applyBorder="1" applyAlignment="1" applyProtection="1">
      <alignment horizontal="center" vertical="center"/>
    </xf>
    <xf numFmtId="0" fontId="2" fillId="3" borderId="0" xfId="0" applyFont="1" applyFill="1" applyBorder="1" applyProtection="1">
      <alignment vertical="center"/>
    </xf>
    <xf numFmtId="0" fontId="2" fillId="3" borderId="0" xfId="0" applyFont="1" applyFill="1" applyAlignment="1" applyProtection="1">
      <alignment horizontal="right" vertical="center"/>
    </xf>
    <xf numFmtId="0" fontId="2" fillId="3" borderId="0" xfId="0" applyFont="1" applyFill="1" applyAlignment="1" applyProtection="1">
      <alignment vertical="center"/>
    </xf>
    <xf numFmtId="43" fontId="2" fillId="3" borderId="0" xfId="1" applyFont="1" applyFill="1" applyAlignment="1" applyProtection="1">
      <alignment horizontal="right" vertical="center"/>
    </xf>
    <xf numFmtId="177" fontId="2" fillId="0" borderId="0" xfId="0" applyNumberFormat="1" applyFont="1" applyBorder="1" applyProtection="1">
      <alignment vertical="center"/>
      <protection locked="0"/>
    </xf>
    <xf numFmtId="176" fontId="2" fillId="0" borderId="8" xfId="0" applyNumberFormat="1" applyFont="1" applyBorder="1" applyProtection="1">
      <alignment vertical="center"/>
      <protection locked="0"/>
    </xf>
    <xf numFmtId="179" fontId="2" fillId="0" borderId="16" xfId="0" applyNumberFormat="1" applyFont="1" applyFill="1" applyBorder="1" applyProtection="1">
      <alignment vertical="center"/>
      <protection locked="0"/>
    </xf>
    <xf numFmtId="179" fontId="2" fillId="0" borderId="17" xfId="0" applyNumberFormat="1" applyFont="1" applyFill="1" applyBorder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 vertical="center"/>
    </xf>
    <xf numFmtId="176" fontId="2" fillId="0" borderId="7" xfId="0" applyNumberFormat="1" applyFont="1" applyBorder="1" applyProtection="1">
      <alignment vertical="center"/>
      <protection locked="0"/>
    </xf>
    <xf numFmtId="181" fontId="2" fillId="0" borderId="14" xfId="0" applyNumberFormat="1" applyFont="1" applyFill="1" applyBorder="1" applyProtection="1">
      <alignment vertical="center"/>
      <protection locked="0"/>
    </xf>
    <xf numFmtId="181" fontId="2" fillId="0" borderId="15" xfId="0" applyNumberFormat="1" applyFont="1" applyFill="1" applyBorder="1" applyProtection="1">
      <alignment vertical="center"/>
      <protection locked="0"/>
    </xf>
    <xf numFmtId="177" fontId="2" fillId="0" borderId="8" xfId="0" applyNumberFormat="1" applyFont="1" applyBorder="1" applyProtection="1">
      <alignment vertical="center"/>
      <protection locked="0"/>
    </xf>
    <xf numFmtId="176" fontId="2" fillId="0" borderId="4" xfId="0" applyNumberFormat="1" applyFont="1" applyFill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176" fontId="2" fillId="0" borderId="24" xfId="0" applyNumberFormat="1" applyFont="1" applyFill="1" applyBorder="1" applyProtection="1">
      <alignment vertical="center"/>
      <protection locked="0"/>
    </xf>
    <xf numFmtId="43" fontId="2" fillId="0" borderId="22" xfId="1" applyFont="1" applyFill="1" applyBorder="1" applyProtection="1">
      <alignment vertical="center"/>
      <protection locked="0"/>
    </xf>
    <xf numFmtId="181" fontId="2" fillId="0" borderId="23" xfId="0" applyNumberFormat="1" applyFont="1" applyFill="1" applyBorder="1" applyProtection="1">
      <alignment vertical="center"/>
      <protection locked="0"/>
    </xf>
    <xf numFmtId="49" fontId="2" fillId="0" borderId="24" xfId="0" applyNumberFormat="1" applyFont="1" applyBorder="1" applyAlignment="1" applyProtection="1">
      <alignment vertical="center"/>
      <protection locked="0"/>
    </xf>
    <xf numFmtId="176" fontId="2" fillId="0" borderId="21" xfId="0" applyNumberFormat="1" applyFont="1" applyBorder="1" applyProtection="1">
      <alignment vertical="center"/>
      <protection locked="0"/>
    </xf>
    <xf numFmtId="177" fontId="2" fillId="0" borderId="10" xfId="0" applyNumberFormat="1" applyFont="1" applyBorder="1" applyProtection="1">
      <alignment vertical="center"/>
      <protection locked="0"/>
    </xf>
    <xf numFmtId="177" fontId="2" fillId="0" borderId="21" xfId="0" applyNumberFormat="1" applyFont="1" applyBorder="1" applyProtection="1">
      <alignment vertical="center"/>
      <protection locked="0"/>
    </xf>
    <xf numFmtId="43" fontId="2" fillId="0" borderId="21" xfId="1" applyFont="1" applyFill="1" applyBorder="1" applyProtection="1">
      <alignment vertical="center"/>
      <protection locked="0"/>
    </xf>
    <xf numFmtId="181" fontId="2" fillId="0" borderId="20" xfId="0" applyNumberFormat="1" applyFont="1" applyFill="1" applyBorder="1" applyProtection="1">
      <alignment vertical="center"/>
      <protection locked="0"/>
    </xf>
    <xf numFmtId="49" fontId="2" fillId="0" borderId="25" xfId="0" applyNumberFormat="1" applyFont="1" applyBorder="1" applyAlignment="1" applyProtection="1">
      <alignment vertical="center"/>
      <protection locked="0"/>
    </xf>
    <xf numFmtId="181" fontId="2" fillId="0" borderId="0" xfId="0" applyNumberFormat="1" applyFont="1" applyFill="1" applyBorder="1" applyProtection="1">
      <alignment vertical="center"/>
      <protection locked="0"/>
    </xf>
    <xf numFmtId="176" fontId="2" fillId="2" borderId="26" xfId="0" applyNumberFormat="1" applyFont="1" applyFill="1" applyBorder="1" applyProtection="1">
      <alignment vertical="center"/>
    </xf>
    <xf numFmtId="180" fontId="2" fillId="2" borderId="19" xfId="0" applyNumberFormat="1" applyFont="1" applyFill="1" applyBorder="1" applyAlignment="1" applyProtection="1">
      <alignment horizontal="center" vertical="center"/>
    </xf>
    <xf numFmtId="178" fontId="2" fillId="2" borderId="19" xfId="0" quotePrefix="1" applyNumberFormat="1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176" fontId="2" fillId="3" borderId="18" xfId="0" applyNumberFormat="1" applyFont="1" applyFill="1" applyBorder="1" applyAlignment="1" applyProtection="1">
      <alignment horizontal="center" vertical="center"/>
    </xf>
    <xf numFmtId="176" fontId="2" fillId="3" borderId="4" xfId="0" applyNumberFormat="1" applyFont="1" applyFill="1" applyBorder="1" applyAlignment="1" applyProtection="1">
      <alignment horizontal="center" vertical="center"/>
    </xf>
    <xf numFmtId="176" fontId="2" fillId="3" borderId="15" xfId="0" applyNumberFormat="1" applyFont="1" applyFill="1" applyBorder="1" applyAlignment="1" applyProtection="1">
      <alignment horizontal="center" vertical="center"/>
    </xf>
    <xf numFmtId="179" fontId="2" fillId="4" borderId="16" xfId="0" applyNumberFormat="1" applyFont="1" applyFill="1" applyBorder="1" applyProtection="1">
      <alignment vertical="center"/>
    </xf>
    <xf numFmtId="179" fontId="2" fillId="4" borderId="16" xfId="0" applyNumberFormat="1" applyFont="1" applyFill="1" applyBorder="1" applyProtection="1">
      <alignment vertical="center"/>
      <protection locked="0"/>
    </xf>
    <xf numFmtId="179" fontId="2" fillId="0" borderId="21" xfId="0" applyNumberFormat="1" applyFont="1" applyFill="1" applyBorder="1" applyProtection="1">
      <alignment vertical="center"/>
      <protection locked="0"/>
    </xf>
    <xf numFmtId="179" fontId="2" fillId="4" borderId="17" xfId="0" applyNumberFormat="1" applyFont="1" applyFill="1" applyBorder="1" applyProtection="1">
      <alignment vertical="center"/>
      <protection locked="0"/>
    </xf>
    <xf numFmtId="179" fontId="2" fillId="4" borderId="21" xfId="0" applyNumberFormat="1" applyFont="1" applyFill="1" applyBorder="1" applyProtection="1">
      <alignment vertical="center"/>
      <protection locked="0"/>
    </xf>
    <xf numFmtId="43" fontId="2" fillId="3" borderId="8" xfId="1" applyFont="1" applyFill="1" applyBorder="1" applyAlignment="1" applyProtection="1">
      <alignment horizontal="center" vertical="center"/>
    </xf>
    <xf numFmtId="49" fontId="2" fillId="3" borderId="14" xfId="0" applyNumberFormat="1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49" fontId="2" fillId="3" borderId="3" xfId="0" applyNumberFormat="1" applyFont="1" applyFill="1" applyBorder="1" applyAlignment="1" applyProtection="1">
      <alignment horizontal="center" vertical="center"/>
    </xf>
    <xf numFmtId="0" fontId="12" fillId="3" borderId="11" xfId="0" applyFont="1" applyFill="1" applyBorder="1" applyProtection="1">
      <alignment vertical="center"/>
    </xf>
    <xf numFmtId="43" fontId="2" fillId="3" borderId="7" xfId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6" fillId="3" borderId="8" xfId="0" applyFont="1" applyFill="1" applyBorder="1" applyProtection="1">
      <alignment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176" fontId="6" fillId="3" borderId="1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39" fontId="2" fillId="2" borderId="19" xfId="1" applyNumberFormat="1" applyFont="1" applyFill="1" applyBorder="1" applyAlignment="1" applyProtection="1">
      <alignment horizontal="center" vertical="center"/>
    </xf>
    <xf numFmtId="39" fontId="2" fillId="2" borderId="2" xfId="1" applyNumberFormat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0" borderId="7" xfId="0" applyFont="1" applyBorder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</xf>
    <xf numFmtId="49" fontId="2" fillId="0" borderId="9" xfId="0" applyNumberFormat="1" applyFont="1" applyBorder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177" fontId="8" fillId="0" borderId="8" xfId="0" applyNumberFormat="1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2" fillId="4" borderId="21" xfId="0" applyFont="1" applyFill="1" applyBorder="1" applyProtection="1">
      <alignment vertical="center"/>
      <protection locked="0"/>
    </xf>
    <xf numFmtId="43" fontId="2" fillId="4" borderId="21" xfId="1" applyFont="1" applyFill="1" applyBorder="1" applyProtection="1">
      <alignment vertical="center"/>
      <protection locked="0"/>
    </xf>
    <xf numFmtId="181" fontId="2" fillId="4" borderId="21" xfId="0" applyNumberFormat="1" applyFont="1" applyFill="1" applyBorder="1" applyProtection="1">
      <alignment vertical="center"/>
      <protection locked="0"/>
    </xf>
    <xf numFmtId="43" fontId="2" fillId="4" borderId="12" xfId="1" applyFont="1" applyFill="1" applyBorder="1" applyProtection="1">
      <alignment vertical="center"/>
      <protection locked="0"/>
    </xf>
    <xf numFmtId="181" fontId="2" fillId="4" borderId="12" xfId="0" applyNumberFormat="1" applyFont="1" applyFill="1" applyBorder="1" applyProtection="1">
      <alignment vertical="center"/>
      <protection locked="0"/>
    </xf>
    <xf numFmtId="0" fontId="2" fillId="4" borderId="16" xfId="0" applyFont="1" applyFill="1" applyBorder="1" applyProtection="1">
      <alignment vertical="center"/>
      <protection locked="0"/>
    </xf>
    <xf numFmtId="43" fontId="2" fillId="4" borderId="16" xfId="1" applyFont="1" applyFill="1" applyBorder="1" applyProtection="1">
      <alignment vertical="center"/>
      <protection locked="0"/>
    </xf>
    <xf numFmtId="181" fontId="2" fillId="4" borderId="16" xfId="0" applyNumberFormat="1" applyFont="1" applyFill="1" applyBorder="1" applyProtection="1">
      <alignment vertical="center"/>
      <protection locked="0"/>
    </xf>
    <xf numFmtId="0" fontId="8" fillId="4" borderId="12" xfId="0" applyFont="1" applyFill="1" applyBorder="1" applyProtection="1">
      <alignment vertical="center"/>
      <protection locked="0"/>
    </xf>
    <xf numFmtId="39" fontId="8" fillId="2" borderId="13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Protection="1">
      <alignment vertical="center"/>
    </xf>
    <xf numFmtId="0" fontId="11" fillId="3" borderId="14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179" fontId="11" fillId="0" borderId="15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justify" vertical="center" wrapText="1"/>
    </xf>
    <xf numFmtId="43" fontId="2" fillId="0" borderId="0" xfId="1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18" fillId="0" borderId="18" xfId="0" applyFont="1" applyBorder="1" applyAlignment="1">
      <alignment horizontal="justify" vertical="center" wrapText="1"/>
    </xf>
    <xf numFmtId="43" fontId="2" fillId="0" borderId="18" xfId="1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176" fontId="2" fillId="0" borderId="26" xfId="0" applyNumberFormat="1" applyFont="1" applyFill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43" fontId="2" fillId="0" borderId="16" xfId="1" applyFont="1" applyFill="1" applyBorder="1" applyProtection="1">
      <alignment vertical="center"/>
      <protection locked="0"/>
    </xf>
    <xf numFmtId="181" fontId="2" fillId="0" borderId="31" xfId="0" applyNumberFormat="1" applyFont="1" applyFill="1" applyBorder="1" applyProtection="1">
      <alignment vertical="center"/>
      <protection locked="0"/>
    </xf>
    <xf numFmtId="49" fontId="2" fillId="0" borderId="26" xfId="0" applyNumberFormat="1" applyFont="1" applyBorder="1" applyAlignment="1" applyProtection="1">
      <alignment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30" xfId="0" applyFont="1" applyBorder="1" applyProtection="1">
      <alignment vertical="center"/>
      <protection locked="0"/>
    </xf>
    <xf numFmtId="176" fontId="2" fillId="3" borderId="25" xfId="0" applyNumberFormat="1" applyFont="1" applyFill="1" applyBorder="1" applyProtection="1">
      <alignment vertical="center"/>
    </xf>
    <xf numFmtId="0" fontId="2" fillId="0" borderId="20" xfId="0" applyFont="1" applyBorder="1" applyProtection="1">
      <alignment vertical="center"/>
      <protection locked="0"/>
    </xf>
    <xf numFmtId="43" fontId="2" fillId="3" borderId="9" xfId="1" applyFont="1" applyFill="1" applyBorder="1" applyProtection="1">
      <alignment vertical="center"/>
      <protection locked="0"/>
    </xf>
    <xf numFmtId="181" fontId="2" fillId="3" borderId="9" xfId="0" applyNumberFormat="1" applyFont="1" applyFill="1" applyBorder="1" applyProtection="1">
      <alignment vertical="center"/>
      <protection locked="0"/>
    </xf>
    <xf numFmtId="179" fontId="2" fillId="3" borderId="9" xfId="0" applyNumberFormat="1" applyFont="1" applyFill="1" applyBorder="1" applyProtection="1">
      <alignment vertical="center"/>
    </xf>
    <xf numFmtId="0" fontId="11" fillId="3" borderId="8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justify" vertical="center" wrapText="1"/>
      <protection locked="0"/>
    </xf>
    <xf numFmtId="0" fontId="18" fillId="0" borderId="4" xfId="0" applyFont="1" applyBorder="1" applyAlignment="1" applyProtection="1">
      <alignment horizontal="justify" vertical="center" wrapText="1"/>
      <protection locked="0"/>
    </xf>
    <xf numFmtId="0" fontId="12" fillId="3" borderId="0" xfId="0" applyFont="1" applyFill="1" applyProtection="1">
      <alignment vertical="center"/>
      <protection locked="0"/>
    </xf>
    <xf numFmtId="43" fontId="2" fillId="3" borderId="0" xfId="1" applyFont="1" applyFill="1" applyProtection="1">
      <alignment vertical="center"/>
      <protection locked="0"/>
    </xf>
    <xf numFmtId="0" fontId="15" fillId="3" borderId="28" xfId="0" applyFont="1" applyFill="1" applyBorder="1" applyAlignment="1" applyProtection="1">
      <alignment vertical="center"/>
      <protection locked="0"/>
    </xf>
    <xf numFmtId="0" fontId="2" fillId="3" borderId="28" xfId="0" applyFont="1" applyFill="1" applyBorder="1" applyAlignment="1" applyProtection="1">
      <alignment vertical="center"/>
      <protection locked="0"/>
    </xf>
    <xf numFmtId="0" fontId="12" fillId="3" borderId="28" xfId="0" applyFont="1" applyFill="1" applyBorder="1" applyAlignment="1" applyProtection="1">
      <alignment vertical="center"/>
      <protection locked="0"/>
    </xf>
    <xf numFmtId="43" fontId="2" fillId="3" borderId="28" xfId="1" applyFont="1" applyFill="1" applyBorder="1" applyAlignment="1" applyProtection="1">
      <alignment vertical="center"/>
      <protection locked="0"/>
    </xf>
    <xf numFmtId="0" fontId="19" fillId="3" borderId="1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49" fontId="2" fillId="3" borderId="23" xfId="0" applyNumberFormat="1" applyFont="1" applyFill="1" applyBorder="1" applyAlignment="1" applyProtection="1">
      <alignment horizontal="center" vertical="center"/>
    </xf>
    <xf numFmtId="49" fontId="2" fillId="3" borderId="30" xfId="0" applyNumberFormat="1" applyFont="1" applyFill="1" applyBorder="1" applyAlignment="1" applyProtection="1">
      <alignment horizontal="center" vertical="center"/>
    </xf>
    <xf numFmtId="49" fontId="2" fillId="3" borderId="24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 wrapText="1"/>
    </xf>
    <xf numFmtId="43" fontId="2" fillId="3" borderId="0" xfId="1" applyFont="1" applyFill="1" applyAlignment="1" applyProtection="1">
      <alignment horizontal="right" vertical="center" wrapText="1"/>
    </xf>
    <xf numFmtId="49" fontId="2" fillId="3" borderId="14" xfId="0" applyNumberFormat="1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49" fontId="2" fillId="3" borderId="15" xfId="0" applyNumberFormat="1" applyFont="1" applyFill="1" applyBorder="1" applyAlignment="1" applyProtection="1">
      <alignment horizontal="center" vertical="center"/>
    </xf>
    <xf numFmtId="49" fontId="2" fillId="3" borderId="18" xfId="0" applyNumberFormat="1" applyFont="1" applyFill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49" fontId="2" fillId="3" borderId="13" xfId="0" applyNumberFormat="1" applyFont="1" applyFill="1" applyBorder="1" applyAlignment="1" applyProtection="1">
      <alignment horizontal="center" vertical="center"/>
    </xf>
    <xf numFmtId="49" fontId="2" fillId="3" borderId="19" xfId="0" applyNumberFormat="1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176" fontId="2" fillId="0" borderId="27" xfId="0" applyNumberFormat="1" applyFont="1" applyBorder="1" applyAlignment="1" applyProtection="1">
      <alignment horizontal="center" vertical="center"/>
      <protection locked="0"/>
    </xf>
    <xf numFmtId="176" fontId="2" fillId="0" borderId="28" xfId="0" applyNumberFormat="1" applyFont="1" applyBorder="1" applyAlignment="1" applyProtection="1">
      <alignment horizontal="center" vertical="center"/>
      <protection locked="0"/>
    </xf>
    <xf numFmtId="176" fontId="2" fillId="0" borderId="29" xfId="0" applyNumberFormat="1" applyFont="1" applyBorder="1" applyAlignment="1" applyProtection="1">
      <alignment horizontal="center" vertical="center"/>
      <protection locked="0"/>
    </xf>
    <xf numFmtId="0" fontId="21" fillId="2" borderId="18" xfId="0" applyFont="1" applyFill="1" applyBorder="1" applyAlignment="1" applyProtection="1">
      <alignment horizontal="left" vertical="center" wrapText="1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9" fillId="3" borderId="5" xfId="0" applyFont="1" applyFill="1" applyBorder="1" applyAlignment="1" applyProtection="1">
      <alignment horizontal="right" vertical="center"/>
    </xf>
    <xf numFmtId="0" fontId="2" fillId="3" borderId="11" xfId="0" applyFont="1" applyFill="1" applyBorder="1" applyAlignment="1" applyProtection="1">
      <alignment horizontal="right" vertical="center"/>
    </xf>
    <xf numFmtId="0" fontId="2" fillId="3" borderId="6" xfId="0" applyFont="1" applyFill="1" applyBorder="1" applyAlignment="1" applyProtection="1">
      <alignment horizontal="right" vertical="center"/>
    </xf>
    <xf numFmtId="49" fontId="7" fillId="3" borderId="5" xfId="0" applyNumberFormat="1" applyFont="1" applyFill="1" applyBorder="1" applyAlignment="1" applyProtection="1">
      <alignment horizontal="right" vertical="center"/>
    </xf>
    <xf numFmtId="49" fontId="7" fillId="3" borderId="11" xfId="0" applyNumberFormat="1" applyFont="1" applyFill="1" applyBorder="1" applyAlignment="1" applyProtection="1">
      <alignment horizontal="right" vertical="center"/>
    </xf>
    <xf numFmtId="49" fontId="7" fillId="3" borderId="6" xfId="0" applyNumberFormat="1" applyFont="1" applyFill="1" applyBorder="1" applyAlignment="1" applyProtection="1">
      <alignment horizontal="right" vertical="center"/>
    </xf>
    <xf numFmtId="49" fontId="6" fillId="3" borderId="20" xfId="0" applyNumberFormat="1" applyFont="1" applyFill="1" applyBorder="1" applyAlignment="1" applyProtection="1">
      <alignment horizontal="center" vertical="center"/>
    </xf>
    <xf numFmtId="49" fontId="6" fillId="3" borderId="10" xfId="0" applyNumberFormat="1" applyFont="1" applyFill="1" applyBorder="1" applyAlignment="1" applyProtection="1">
      <alignment horizontal="center" vertical="center"/>
    </xf>
    <xf numFmtId="49" fontId="6" fillId="3" borderId="25" xfId="0" applyNumberFormat="1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justify"/>
    </xf>
    <xf numFmtId="0" fontId="12" fillId="3" borderId="9" xfId="0" applyFont="1" applyFill="1" applyBorder="1" applyAlignment="1" applyProtection="1">
      <alignment horizontal="center" vertical="justify"/>
    </xf>
    <xf numFmtId="0" fontId="12" fillId="0" borderId="7" xfId="0" applyFont="1" applyBorder="1" applyAlignment="1" applyProtection="1">
      <alignment horizontal="center" vertical="justify"/>
    </xf>
    <xf numFmtId="0" fontId="12" fillId="0" borderId="8" xfId="0" applyFont="1" applyBorder="1" applyAlignment="1" applyProtection="1">
      <alignment horizontal="center" vertical="justify"/>
    </xf>
    <xf numFmtId="0" fontId="12" fillId="0" borderId="9" xfId="0" applyFont="1" applyBorder="1" applyAlignment="1" applyProtection="1">
      <alignment horizontal="center" vertical="justify"/>
    </xf>
    <xf numFmtId="49" fontId="2" fillId="3" borderId="5" xfId="0" applyNumberFormat="1" applyFont="1" applyFill="1" applyBorder="1" applyAlignment="1" applyProtection="1">
      <alignment horizontal="center" vertical="center"/>
    </xf>
    <xf numFmtId="49" fontId="2" fillId="3" borderId="11" xfId="0" applyNumberFormat="1" applyFont="1" applyFill="1" applyBorder="1" applyAlignment="1" applyProtection="1">
      <alignment horizontal="center" vertical="center"/>
    </xf>
    <xf numFmtId="49" fontId="2" fillId="3" borderId="6" xfId="0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tabSelected="1" topLeftCell="A6" zoomScale="80" zoomScaleNormal="80" workbookViewId="0">
      <selection activeCell="H30" sqref="H30"/>
    </sheetView>
  </sheetViews>
  <sheetFormatPr defaultColWidth="9" defaultRowHeight="15.75" x14ac:dyDescent="0.25"/>
  <cols>
    <col min="1" max="1" width="13.75" style="1" customWidth="1"/>
    <col min="2" max="2" width="6.875" style="1" customWidth="1"/>
    <col min="3" max="3" width="33.5" style="1" customWidth="1"/>
    <col min="4" max="4" width="18.625" style="1" customWidth="1"/>
    <col min="5" max="5" width="55.375" style="1" customWidth="1"/>
    <col min="6" max="6" width="12.25" style="5" customWidth="1"/>
    <col min="7" max="7" width="12.25" style="1" customWidth="1"/>
    <col min="8" max="8" width="16.875" style="1" customWidth="1"/>
    <col min="9" max="9" width="19.125" style="1" customWidth="1"/>
    <col min="10" max="10" width="13.625" style="1" customWidth="1"/>
    <col min="11" max="16384" width="9" style="1"/>
  </cols>
  <sheetData>
    <row r="1" spans="1:10" ht="16.5" x14ac:dyDescent="0.25">
      <c r="A1" s="154" t="s">
        <v>11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16.5" x14ac:dyDescent="0.25">
      <c r="A2" s="154" t="s">
        <v>63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0" ht="16.5" x14ac:dyDescent="0.25">
      <c r="A3" s="154" t="s">
        <v>73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0" ht="16.5" x14ac:dyDescent="0.25">
      <c r="A4" s="154" t="s">
        <v>12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0" ht="16.5" x14ac:dyDescent="0.25">
      <c r="A5" s="14" t="s">
        <v>3</v>
      </c>
      <c r="B5" s="14"/>
      <c r="C5" s="153" t="s">
        <v>43</v>
      </c>
      <c r="D5" s="153"/>
      <c r="E5" s="29" t="s">
        <v>13</v>
      </c>
      <c r="F5" s="153" t="s">
        <v>44</v>
      </c>
      <c r="G5" s="153"/>
      <c r="H5" s="153"/>
      <c r="I5" s="153"/>
    </row>
    <row r="6" spans="1:10" ht="36" customHeight="1" thickBot="1" x14ac:dyDescent="0.3">
      <c r="A6" s="162" t="s">
        <v>80</v>
      </c>
      <c r="B6" s="162"/>
      <c r="C6" s="162"/>
      <c r="D6" s="162"/>
      <c r="E6" s="162"/>
      <c r="F6" s="162"/>
      <c r="G6" s="162"/>
      <c r="H6" s="162"/>
      <c r="I6" s="162"/>
      <c r="J6" s="15"/>
    </row>
    <row r="7" spans="1:10" ht="17.25" thickBot="1" x14ac:dyDescent="0.3">
      <c r="A7" s="186" t="s">
        <v>14</v>
      </c>
      <c r="B7" s="187"/>
      <c r="C7" s="187"/>
      <c r="D7" s="188"/>
      <c r="E7" s="131" t="s">
        <v>15</v>
      </c>
      <c r="F7" s="71" t="s">
        <v>16</v>
      </c>
      <c r="G7" s="16" t="s">
        <v>17</v>
      </c>
      <c r="H7" s="16" t="s">
        <v>18</v>
      </c>
      <c r="I7" s="100" t="s">
        <v>61</v>
      </c>
      <c r="J7" s="81" t="s">
        <v>19</v>
      </c>
    </row>
    <row r="8" spans="1:10" ht="16.899999999999999" customHeight="1" thickBot="1" x14ac:dyDescent="0.3">
      <c r="A8" s="189" t="s">
        <v>20</v>
      </c>
      <c r="B8" s="190"/>
      <c r="C8" s="34"/>
      <c r="D8" s="72" t="s">
        <v>21</v>
      </c>
      <c r="E8" s="181" t="s">
        <v>22</v>
      </c>
      <c r="F8" s="66" t="s">
        <v>2</v>
      </c>
      <c r="G8" s="121" t="s">
        <v>74</v>
      </c>
      <c r="H8" s="17" t="s">
        <v>2</v>
      </c>
      <c r="I8" s="99" t="s">
        <v>60</v>
      </c>
      <c r="J8" s="82"/>
    </row>
    <row r="9" spans="1:10" ht="17.25" thickBot="1" x14ac:dyDescent="0.3">
      <c r="A9" s="73" t="s">
        <v>23</v>
      </c>
      <c r="B9" s="74" t="s">
        <v>24</v>
      </c>
      <c r="C9" s="75" t="s">
        <v>25</v>
      </c>
      <c r="D9" s="76" t="s">
        <v>26</v>
      </c>
      <c r="E9" s="182"/>
      <c r="F9" s="118"/>
      <c r="G9" s="119"/>
      <c r="H9" s="120"/>
      <c r="I9" s="101" t="s">
        <v>59</v>
      </c>
      <c r="J9" s="83"/>
    </row>
    <row r="10" spans="1:10" ht="16.5" x14ac:dyDescent="0.25">
      <c r="A10" s="37">
        <v>20</v>
      </c>
      <c r="B10" s="30">
        <v>30</v>
      </c>
      <c r="C10" s="86" t="s">
        <v>45</v>
      </c>
      <c r="D10" s="18">
        <f>+A10*B10</f>
        <v>600</v>
      </c>
      <c r="E10" s="96" t="s">
        <v>57</v>
      </c>
      <c r="F10" s="91">
        <v>1000</v>
      </c>
      <c r="G10" s="92">
        <v>1</v>
      </c>
      <c r="H10" s="61">
        <f t="shared" ref="H10:H49" si="0">+F10*G10</f>
        <v>1000</v>
      </c>
      <c r="I10" s="65">
        <v>1000</v>
      </c>
      <c r="J10" s="183" t="str">
        <f>+IF(SUM(I10:I13)&gt;I50*0.3,"「非消耗性物資」撥款超出限額30%"," ")</f>
        <v xml:space="preserve"> </v>
      </c>
    </row>
    <row r="11" spans="1:10" ht="16.5" customHeight="1" x14ac:dyDescent="0.25">
      <c r="A11" s="31">
        <v>20</v>
      </c>
      <c r="B11" s="30">
        <v>25</v>
      </c>
      <c r="C11" s="87" t="s">
        <v>46</v>
      </c>
      <c r="D11" s="18">
        <f>+A11*B11</f>
        <v>500</v>
      </c>
      <c r="E11" s="93"/>
      <c r="F11" s="94"/>
      <c r="G11" s="95"/>
      <c r="H11" s="61">
        <f>+F11*G11</f>
        <v>0</v>
      </c>
      <c r="I11" s="62"/>
      <c r="J11" s="184"/>
    </row>
    <row r="12" spans="1:10" ht="16.5" customHeight="1" x14ac:dyDescent="0.25">
      <c r="A12" s="31">
        <v>20</v>
      </c>
      <c r="B12" s="30">
        <v>16</v>
      </c>
      <c r="C12" s="86" t="s">
        <v>47</v>
      </c>
      <c r="D12" s="18">
        <f t="shared" ref="D12:D26" si="1">+A12*B12</f>
        <v>320</v>
      </c>
      <c r="E12" s="93"/>
      <c r="F12" s="94"/>
      <c r="G12" s="95"/>
      <c r="H12" s="61">
        <f t="shared" si="0"/>
        <v>0</v>
      </c>
      <c r="I12" s="62"/>
      <c r="J12" s="184"/>
    </row>
    <row r="13" spans="1:10" ht="17.25" customHeight="1" thickBot="1" x14ac:dyDescent="0.3">
      <c r="A13" s="42"/>
      <c r="B13" s="30"/>
      <c r="C13" s="40"/>
      <c r="D13" s="18">
        <f t="shared" si="1"/>
        <v>0</v>
      </c>
      <c r="E13" s="88"/>
      <c r="F13" s="89"/>
      <c r="G13" s="90"/>
      <c r="H13" s="61">
        <f t="shared" si="0"/>
        <v>0</v>
      </c>
      <c r="I13" s="64"/>
      <c r="J13" s="185"/>
    </row>
    <row r="14" spans="1:10" ht="16.5" x14ac:dyDescent="0.25">
      <c r="A14" s="42"/>
      <c r="B14" s="30"/>
      <c r="C14" s="40"/>
      <c r="D14" s="18">
        <f t="shared" si="1"/>
        <v>0</v>
      </c>
      <c r="E14" s="85" t="s">
        <v>40</v>
      </c>
      <c r="F14" s="6">
        <v>600</v>
      </c>
      <c r="G14" s="38">
        <v>1</v>
      </c>
      <c r="H14" s="10">
        <f t="shared" si="0"/>
        <v>600</v>
      </c>
      <c r="I14" s="63">
        <v>600</v>
      </c>
      <c r="J14" s="8"/>
    </row>
    <row r="15" spans="1:10" ht="16.5" x14ac:dyDescent="0.25">
      <c r="A15" s="42"/>
      <c r="B15" s="30"/>
      <c r="C15" s="40"/>
      <c r="D15" s="18">
        <f t="shared" si="1"/>
        <v>0</v>
      </c>
      <c r="E15" s="85" t="s">
        <v>49</v>
      </c>
      <c r="F15" s="6">
        <v>20</v>
      </c>
      <c r="G15" s="38">
        <v>100</v>
      </c>
      <c r="H15" s="10">
        <f t="shared" si="0"/>
        <v>2000</v>
      </c>
      <c r="I15" s="32">
        <v>2000</v>
      </c>
      <c r="J15" s="8"/>
    </row>
    <row r="16" spans="1:10" ht="33" x14ac:dyDescent="0.25">
      <c r="A16" s="42"/>
      <c r="B16" s="30"/>
      <c r="C16" s="40"/>
      <c r="D16" s="18">
        <f t="shared" si="1"/>
        <v>0</v>
      </c>
      <c r="E16" s="85" t="s">
        <v>48</v>
      </c>
      <c r="F16" s="6">
        <v>1000</v>
      </c>
      <c r="G16" s="38">
        <v>1</v>
      </c>
      <c r="H16" s="10">
        <f t="shared" si="0"/>
        <v>1000</v>
      </c>
      <c r="I16" s="32">
        <v>1000</v>
      </c>
      <c r="J16" s="8"/>
    </row>
    <row r="17" spans="1:10" ht="16.5" x14ac:dyDescent="0.25">
      <c r="A17" s="42"/>
      <c r="B17" s="40"/>
      <c r="C17" s="42"/>
      <c r="D17" s="18">
        <f t="shared" si="1"/>
        <v>0</v>
      </c>
      <c r="E17" s="85" t="s">
        <v>50</v>
      </c>
      <c r="F17" s="6">
        <v>20</v>
      </c>
      <c r="G17" s="38">
        <v>100</v>
      </c>
      <c r="H17" s="10">
        <f t="shared" si="0"/>
        <v>2000</v>
      </c>
      <c r="I17" s="32">
        <v>2000</v>
      </c>
      <c r="J17" s="8"/>
    </row>
    <row r="18" spans="1:10" ht="16.5" x14ac:dyDescent="0.25">
      <c r="A18" s="42"/>
      <c r="B18" s="40"/>
      <c r="C18" s="40"/>
      <c r="D18" s="18">
        <f t="shared" si="1"/>
        <v>0</v>
      </c>
      <c r="E18" s="85" t="s">
        <v>51</v>
      </c>
      <c r="F18" s="6">
        <v>1344</v>
      </c>
      <c r="G18" s="38">
        <v>1</v>
      </c>
      <c r="H18" s="10">
        <f t="shared" si="0"/>
        <v>1344</v>
      </c>
      <c r="I18" s="32">
        <v>1344</v>
      </c>
      <c r="J18" s="8"/>
    </row>
    <row r="19" spans="1:10" ht="16.5" x14ac:dyDescent="0.25">
      <c r="A19" s="42"/>
      <c r="B19" s="40"/>
      <c r="C19" s="40"/>
      <c r="D19" s="18">
        <f t="shared" si="1"/>
        <v>0</v>
      </c>
      <c r="E19" s="85" t="s">
        <v>41</v>
      </c>
      <c r="F19" s="6">
        <v>150</v>
      </c>
      <c r="G19" s="53">
        <v>20</v>
      </c>
      <c r="H19" s="10">
        <f t="shared" si="0"/>
        <v>3000</v>
      </c>
      <c r="I19" s="32">
        <v>3000</v>
      </c>
      <c r="J19" s="8"/>
    </row>
    <row r="20" spans="1:10" ht="16.5" x14ac:dyDescent="0.25">
      <c r="A20" s="42"/>
      <c r="B20" s="40"/>
      <c r="C20" s="40"/>
      <c r="D20" s="18">
        <f t="shared" si="1"/>
        <v>0</v>
      </c>
      <c r="E20" s="85" t="s">
        <v>52</v>
      </c>
      <c r="F20" s="6">
        <v>47</v>
      </c>
      <c r="G20" s="38">
        <v>22</v>
      </c>
      <c r="H20" s="10">
        <f t="shared" si="0"/>
        <v>1034</v>
      </c>
      <c r="I20" s="32">
        <v>1034</v>
      </c>
      <c r="J20" s="8"/>
    </row>
    <row r="21" spans="1:10" ht="16.5" x14ac:dyDescent="0.25">
      <c r="A21" s="42"/>
      <c r="B21" s="40"/>
      <c r="C21" s="42"/>
      <c r="D21" s="18">
        <f t="shared" si="1"/>
        <v>0</v>
      </c>
      <c r="E21" s="85" t="s">
        <v>53</v>
      </c>
      <c r="F21" s="6">
        <v>20</v>
      </c>
      <c r="G21" s="38">
        <v>30</v>
      </c>
      <c r="H21" s="10">
        <f t="shared" si="0"/>
        <v>600</v>
      </c>
      <c r="I21" s="32">
        <v>600</v>
      </c>
      <c r="J21" s="8"/>
    </row>
    <row r="22" spans="1:10" ht="16.5" x14ac:dyDescent="0.25">
      <c r="A22" s="42"/>
      <c r="B22" s="40"/>
      <c r="C22" s="40"/>
      <c r="D22" s="18">
        <f t="shared" si="1"/>
        <v>0</v>
      </c>
      <c r="E22" s="85" t="s">
        <v>54</v>
      </c>
      <c r="F22" s="6">
        <v>2500</v>
      </c>
      <c r="G22" s="38">
        <v>1</v>
      </c>
      <c r="H22" s="10">
        <f t="shared" si="0"/>
        <v>2500</v>
      </c>
      <c r="I22" s="32">
        <v>2500</v>
      </c>
      <c r="J22" s="8"/>
    </row>
    <row r="23" spans="1:10" ht="16.5" x14ac:dyDescent="0.25">
      <c r="A23" s="42"/>
      <c r="B23" s="40"/>
      <c r="C23" s="40"/>
      <c r="D23" s="18">
        <f t="shared" si="1"/>
        <v>0</v>
      </c>
      <c r="E23" s="85" t="s">
        <v>42</v>
      </c>
      <c r="F23" s="6">
        <v>50</v>
      </c>
      <c r="G23" s="38">
        <v>20</v>
      </c>
      <c r="H23" s="10">
        <f t="shared" si="0"/>
        <v>1000</v>
      </c>
      <c r="I23" s="32">
        <v>1000</v>
      </c>
      <c r="J23" s="8"/>
    </row>
    <row r="24" spans="1:10" ht="16.5" x14ac:dyDescent="0.25">
      <c r="A24" s="42"/>
      <c r="B24" s="40"/>
      <c r="C24" s="42"/>
      <c r="D24" s="18">
        <f t="shared" si="1"/>
        <v>0</v>
      </c>
      <c r="E24" s="85" t="s">
        <v>55</v>
      </c>
      <c r="F24" s="6">
        <v>35</v>
      </c>
      <c r="G24" s="38">
        <v>100</v>
      </c>
      <c r="H24" s="10">
        <f t="shared" si="0"/>
        <v>3500</v>
      </c>
      <c r="I24" s="32">
        <v>3500</v>
      </c>
      <c r="J24" s="8"/>
    </row>
    <row r="25" spans="1:10" ht="16.5" x14ac:dyDescent="0.25">
      <c r="A25" s="42"/>
      <c r="B25" s="40"/>
      <c r="C25" s="40"/>
      <c r="D25" s="18">
        <f t="shared" si="1"/>
        <v>0</v>
      </c>
      <c r="E25" s="85" t="s">
        <v>56</v>
      </c>
      <c r="F25" s="6">
        <v>342</v>
      </c>
      <c r="G25" s="38">
        <v>1</v>
      </c>
      <c r="H25" s="10">
        <f t="shared" si="0"/>
        <v>342</v>
      </c>
      <c r="I25" s="32">
        <v>342</v>
      </c>
      <c r="J25" s="8"/>
    </row>
    <row r="26" spans="1:10" ht="16.5" x14ac:dyDescent="0.25">
      <c r="A26" s="42"/>
      <c r="B26" s="40"/>
      <c r="C26" s="40"/>
      <c r="D26" s="18">
        <f t="shared" si="1"/>
        <v>0</v>
      </c>
      <c r="E26" s="84"/>
      <c r="F26" s="6"/>
      <c r="G26" s="38"/>
      <c r="H26" s="10">
        <f t="shared" si="0"/>
        <v>0</v>
      </c>
      <c r="I26" s="32"/>
      <c r="J26" s="8"/>
    </row>
    <row r="27" spans="1:10" x14ac:dyDescent="0.25">
      <c r="A27" s="47"/>
      <c r="B27" s="48"/>
      <c r="C27" s="49"/>
      <c r="D27" s="18">
        <f t="shared" ref="D27:D34" si="2">+A27*B27</f>
        <v>0</v>
      </c>
      <c r="F27" s="6"/>
      <c r="G27" s="38"/>
      <c r="H27" s="10">
        <f t="shared" ref="H27" si="3">+F27*G27</f>
        <v>0</v>
      </c>
      <c r="I27" s="32"/>
      <c r="J27" s="8"/>
    </row>
    <row r="28" spans="1:10" x14ac:dyDescent="0.25">
      <c r="A28" s="47"/>
      <c r="B28" s="48"/>
      <c r="C28" s="49"/>
      <c r="D28" s="18">
        <f t="shared" si="2"/>
        <v>0</v>
      </c>
      <c r="F28" s="6"/>
      <c r="G28" s="38"/>
      <c r="H28" s="10">
        <f t="shared" si="0"/>
        <v>0</v>
      </c>
      <c r="I28" s="32"/>
      <c r="J28" s="8"/>
    </row>
    <row r="29" spans="1:10" x14ac:dyDescent="0.25">
      <c r="A29" s="47"/>
      <c r="B29" s="48"/>
      <c r="C29" s="49"/>
      <c r="D29" s="18">
        <f t="shared" si="2"/>
        <v>0</v>
      </c>
      <c r="F29" s="6"/>
      <c r="G29" s="38"/>
      <c r="H29" s="10">
        <f t="shared" si="0"/>
        <v>0</v>
      </c>
      <c r="I29" s="32"/>
      <c r="J29" s="8"/>
    </row>
    <row r="30" spans="1:10" x14ac:dyDescent="0.25">
      <c r="A30" s="47"/>
      <c r="B30" s="48"/>
      <c r="C30" s="49"/>
      <c r="D30" s="18">
        <f t="shared" si="2"/>
        <v>0</v>
      </c>
      <c r="F30" s="6"/>
      <c r="G30" s="38"/>
      <c r="H30" s="10">
        <f t="shared" si="0"/>
        <v>0</v>
      </c>
      <c r="I30" s="32"/>
      <c r="J30" s="8"/>
    </row>
    <row r="31" spans="1:10" x14ac:dyDescent="0.25">
      <c r="A31" s="47"/>
      <c r="B31" s="48"/>
      <c r="C31" s="49"/>
      <c r="D31" s="18">
        <f t="shared" si="2"/>
        <v>0</v>
      </c>
      <c r="F31" s="6"/>
      <c r="G31" s="38"/>
      <c r="H31" s="10">
        <f t="shared" si="0"/>
        <v>0</v>
      </c>
      <c r="I31" s="32"/>
      <c r="J31" s="8"/>
    </row>
    <row r="32" spans="1:10" x14ac:dyDescent="0.25">
      <c r="A32" s="47"/>
      <c r="B32" s="48"/>
      <c r="C32" s="49"/>
      <c r="D32" s="18">
        <f t="shared" si="2"/>
        <v>0</v>
      </c>
      <c r="F32" s="6"/>
      <c r="G32" s="38"/>
      <c r="H32" s="10">
        <f t="shared" si="0"/>
        <v>0</v>
      </c>
      <c r="I32" s="32"/>
      <c r="J32" s="8"/>
    </row>
    <row r="33" spans="1:10" x14ac:dyDescent="0.25">
      <c r="A33" s="47"/>
      <c r="B33" s="48"/>
      <c r="C33" s="49"/>
      <c r="D33" s="18">
        <f t="shared" si="2"/>
        <v>0</v>
      </c>
      <c r="F33" s="6"/>
      <c r="G33" s="38"/>
      <c r="H33" s="10">
        <f t="shared" si="0"/>
        <v>0</v>
      </c>
      <c r="I33" s="32"/>
      <c r="J33" s="8"/>
    </row>
    <row r="34" spans="1:10" x14ac:dyDescent="0.25">
      <c r="A34" s="31"/>
      <c r="B34" s="30"/>
      <c r="C34" s="40"/>
      <c r="D34" s="18">
        <f t="shared" si="2"/>
        <v>0</v>
      </c>
      <c r="F34" s="6"/>
      <c r="G34" s="38"/>
      <c r="H34" s="10">
        <f t="shared" si="0"/>
        <v>0</v>
      </c>
      <c r="I34" s="32"/>
      <c r="J34" s="8"/>
    </row>
    <row r="35" spans="1:10" ht="16.5" x14ac:dyDescent="0.25">
      <c r="A35" s="159" t="s">
        <v>27</v>
      </c>
      <c r="B35" s="160"/>
      <c r="C35" s="161"/>
      <c r="D35" s="54">
        <f>+SUM(D10:D34)</f>
        <v>1420</v>
      </c>
      <c r="F35" s="6"/>
      <c r="G35" s="38"/>
      <c r="H35" s="10">
        <f t="shared" si="0"/>
        <v>0</v>
      </c>
      <c r="I35" s="32"/>
      <c r="J35" s="8"/>
    </row>
    <row r="36" spans="1:10" ht="16.5" x14ac:dyDescent="0.25">
      <c r="A36" s="137" t="s">
        <v>0</v>
      </c>
      <c r="B36" s="138"/>
      <c r="C36" s="139"/>
      <c r="D36" s="43">
        <v>1000</v>
      </c>
      <c r="F36" s="6"/>
      <c r="G36" s="38"/>
      <c r="H36" s="10">
        <f>+F36*G36</f>
        <v>0</v>
      </c>
      <c r="I36" s="32"/>
      <c r="J36" s="8"/>
    </row>
    <row r="37" spans="1:10" x14ac:dyDescent="0.25">
      <c r="A37" s="67"/>
      <c r="B37" s="68"/>
      <c r="C37" s="69"/>
      <c r="D37" s="2"/>
      <c r="F37" s="6"/>
      <c r="G37" s="38"/>
      <c r="H37" s="10">
        <f t="shared" si="0"/>
        <v>0</v>
      </c>
      <c r="I37" s="32"/>
      <c r="J37" s="8"/>
    </row>
    <row r="38" spans="1:10" x14ac:dyDescent="0.25">
      <c r="A38" s="67"/>
      <c r="B38" s="68"/>
      <c r="C38" s="69"/>
      <c r="D38" s="2"/>
      <c r="F38" s="6"/>
      <c r="G38" s="38"/>
      <c r="H38" s="10">
        <f t="shared" si="0"/>
        <v>0</v>
      </c>
      <c r="I38" s="32"/>
      <c r="J38" s="8"/>
    </row>
    <row r="39" spans="1:10" x14ac:dyDescent="0.25">
      <c r="A39" s="142"/>
      <c r="B39" s="143"/>
      <c r="C39" s="69"/>
      <c r="D39" s="2"/>
      <c r="F39" s="6"/>
      <c r="G39" s="38"/>
      <c r="H39" s="10">
        <f t="shared" si="0"/>
        <v>0</v>
      </c>
      <c r="I39" s="32"/>
      <c r="J39" s="8"/>
    </row>
    <row r="40" spans="1:10" x14ac:dyDescent="0.25">
      <c r="A40" s="142"/>
      <c r="B40" s="143"/>
      <c r="C40" s="69"/>
      <c r="D40" s="2"/>
      <c r="F40" s="6"/>
      <c r="G40" s="38"/>
      <c r="H40" s="10">
        <f t="shared" si="0"/>
        <v>0</v>
      </c>
      <c r="I40" s="32"/>
      <c r="J40" s="8"/>
    </row>
    <row r="41" spans="1:10" ht="16.5" thickBot="1" x14ac:dyDescent="0.3">
      <c r="A41" s="144"/>
      <c r="B41" s="145"/>
      <c r="C41" s="36"/>
      <c r="D41" s="41"/>
      <c r="F41" s="6"/>
      <c r="G41" s="38"/>
      <c r="H41" s="10">
        <f t="shared" si="0"/>
        <v>0</v>
      </c>
      <c r="I41" s="32"/>
      <c r="J41" s="8"/>
    </row>
    <row r="42" spans="1:10" ht="16.5" x14ac:dyDescent="0.25">
      <c r="A42" s="150" t="s">
        <v>28</v>
      </c>
      <c r="B42" s="151"/>
      <c r="C42" s="152"/>
      <c r="D42" s="19"/>
      <c r="F42" s="6"/>
      <c r="G42" s="38"/>
      <c r="H42" s="10">
        <f t="shared" si="0"/>
        <v>0</v>
      </c>
      <c r="I42" s="32"/>
      <c r="J42" s="8"/>
    </row>
    <row r="43" spans="1:10" x14ac:dyDescent="0.25">
      <c r="A43" s="178" t="s">
        <v>1</v>
      </c>
      <c r="B43" s="179"/>
      <c r="C43" s="180"/>
      <c r="D43" s="116"/>
      <c r="E43" s="117"/>
      <c r="F43" s="50"/>
      <c r="G43" s="51"/>
      <c r="H43" s="10">
        <f t="shared" si="0"/>
        <v>0</v>
      </c>
      <c r="I43" s="32"/>
      <c r="J43" s="52"/>
    </row>
    <row r="44" spans="1:10" ht="16.5" x14ac:dyDescent="0.25">
      <c r="A44" s="146" t="s">
        <v>29</v>
      </c>
      <c r="B44" s="147"/>
      <c r="C44" s="108"/>
      <c r="D44" s="109">
        <v>1000</v>
      </c>
      <c r="E44" s="110"/>
      <c r="F44" s="111"/>
      <c r="G44" s="112"/>
      <c r="H44" s="10">
        <f t="shared" si="0"/>
        <v>0</v>
      </c>
      <c r="I44" s="32"/>
      <c r="J44" s="113"/>
    </row>
    <row r="45" spans="1:10" x14ac:dyDescent="0.25">
      <c r="A45" s="148"/>
      <c r="B45" s="149"/>
      <c r="C45" s="114"/>
      <c r="D45" s="43"/>
      <c r="E45" s="115"/>
      <c r="F45" s="44"/>
      <c r="G45" s="45"/>
      <c r="H45" s="10">
        <f t="shared" si="0"/>
        <v>0</v>
      </c>
      <c r="I45" s="32"/>
      <c r="J45" s="46"/>
    </row>
    <row r="46" spans="1:10" x14ac:dyDescent="0.25">
      <c r="A46" s="155"/>
      <c r="B46" s="156"/>
      <c r="C46" s="35"/>
      <c r="D46" s="2"/>
      <c r="F46" s="6"/>
      <c r="G46" s="38"/>
      <c r="H46" s="10">
        <f t="shared" si="0"/>
        <v>0</v>
      </c>
      <c r="I46" s="32"/>
      <c r="J46" s="8"/>
    </row>
    <row r="47" spans="1:10" x14ac:dyDescent="0.25">
      <c r="A47" s="155"/>
      <c r="B47" s="156"/>
      <c r="C47" s="35"/>
      <c r="D47" s="2"/>
      <c r="F47" s="6"/>
      <c r="G47" s="38"/>
      <c r="H47" s="10">
        <f t="shared" si="0"/>
        <v>0</v>
      </c>
      <c r="I47" s="32"/>
      <c r="J47" s="8"/>
    </row>
    <row r="48" spans="1:10" ht="16.5" thickBot="1" x14ac:dyDescent="0.3">
      <c r="A48" s="157"/>
      <c r="B48" s="158"/>
      <c r="C48" s="35"/>
      <c r="D48" s="2"/>
      <c r="F48" s="6"/>
      <c r="G48" s="38"/>
      <c r="H48" s="10">
        <f t="shared" si="0"/>
        <v>0</v>
      </c>
      <c r="I48" s="32"/>
      <c r="J48" s="8"/>
    </row>
    <row r="49" spans="1:10" ht="17.25" thickBot="1" x14ac:dyDescent="0.3">
      <c r="A49" s="175" t="s">
        <v>30</v>
      </c>
      <c r="B49" s="176"/>
      <c r="C49" s="177"/>
      <c r="D49" s="3">
        <v>16500</v>
      </c>
      <c r="F49" s="7"/>
      <c r="G49" s="39"/>
      <c r="H49" s="11">
        <f t="shared" si="0"/>
        <v>0</v>
      </c>
      <c r="I49" s="33"/>
      <c r="J49" s="9"/>
    </row>
    <row r="50" spans="1:10" ht="17.25" thickBot="1" x14ac:dyDescent="0.3">
      <c r="A50" s="172" t="s">
        <v>75</v>
      </c>
      <c r="B50" s="173"/>
      <c r="C50" s="174"/>
      <c r="D50" s="4">
        <f>+D35+SUM(D36:D41)+SUM(D44:D48)+D49</f>
        <v>19920</v>
      </c>
      <c r="E50" s="70" t="str">
        <f>+IF(D50=H50," ","注意：收入總額與支出總額不符")</f>
        <v xml:space="preserve"> </v>
      </c>
      <c r="F50" s="20"/>
      <c r="G50" s="122" t="s">
        <v>76</v>
      </c>
      <c r="H50" s="4">
        <f>+SUM(H10:H49)</f>
        <v>19920</v>
      </c>
      <c r="I50" s="4">
        <f>+SUM(I10:I49)</f>
        <v>19920</v>
      </c>
      <c r="J50" s="21"/>
    </row>
    <row r="51" spans="1:10" ht="16.5" x14ac:dyDescent="0.25">
      <c r="A51" s="163" t="s">
        <v>78</v>
      </c>
      <c r="B51" s="164"/>
      <c r="C51" s="164"/>
      <c r="D51" s="12"/>
      <c r="E51" s="125" t="str">
        <f>+IF(SUM(D44:D48)&gt;H50*0.3,"「其他團體資助」超出「支出總額」的30%"," ")</f>
        <v xml:space="preserve"> </v>
      </c>
      <c r="F51" s="126"/>
      <c r="G51" s="12"/>
      <c r="H51" s="12"/>
      <c r="I51" s="12"/>
      <c r="J51" s="12"/>
    </row>
    <row r="52" spans="1:10" ht="16.5" x14ac:dyDescent="0.25">
      <c r="A52" s="127" t="s">
        <v>79</v>
      </c>
      <c r="B52" s="128"/>
      <c r="C52" s="128"/>
      <c r="D52" s="128"/>
      <c r="E52" s="129"/>
      <c r="F52" s="130"/>
      <c r="G52" s="128"/>
      <c r="H52" s="128"/>
      <c r="I52" s="128"/>
      <c r="J52" s="128"/>
    </row>
    <row r="53" spans="1:10" ht="16.5" thickBot="1" x14ac:dyDescent="0.3">
      <c r="A53" s="22"/>
      <c r="B53" s="22"/>
      <c r="C53" s="22"/>
      <c r="D53" s="22"/>
      <c r="E53" s="77"/>
      <c r="F53" s="23"/>
      <c r="G53" s="22"/>
      <c r="H53" s="22"/>
      <c r="I53" s="22"/>
      <c r="J53" s="22"/>
    </row>
    <row r="54" spans="1:10" ht="16.5" x14ac:dyDescent="0.25">
      <c r="A54" s="169" t="s">
        <v>64</v>
      </c>
      <c r="B54" s="170"/>
      <c r="C54" s="170"/>
      <c r="D54" s="170"/>
      <c r="E54" s="170"/>
      <c r="F54" s="170"/>
      <c r="G54" s="170"/>
      <c r="H54" s="170"/>
      <c r="I54" s="170"/>
      <c r="J54" s="171"/>
    </row>
    <row r="55" spans="1:10" ht="17.100000000000001" customHeight="1" x14ac:dyDescent="0.25">
      <c r="A55" s="165" t="s">
        <v>65</v>
      </c>
      <c r="B55" s="166"/>
      <c r="C55" s="166"/>
      <c r="D55" s="166"/>
      <c r="E55" s="102"/>
      <c r="F55" s="103"/>
      <c r="G55" s="104"/>
      <c r="H55" s="102" t="s">
        <v>72</v>
      </c>
      <c r="I55" s="102" t="s">
        <v>71</v>
      </c>
      <c r="J55" s="123" t="s">
        <v>77</v>
      </c>
    </row>
    <row r="56" spans="1:10" ht="17.100000000000001" customHeight="1" x14ac:dyDescent="0.25">
      <c r="A56" s="165" t="s">
        <v>66</v>
      </c>
      <c r="B56" s="166"/>
      <c r="C56" s="166"/>
      <c r="D56" s="166"/>
      <c r="E56" s="102"/>
      <c r="F56" s="103"/>
      <c r="G56" s="104"/>
      <c r="H56" s="102" t="s">
        <v>72</v>
      </c>
      <c r="I56" s="102" t="s">
        <v>71</v>
      </c>
      <c r="J56" s="123" t="s">
        <v>77</v>
      </c>
    </row>
    <row r="57" spans="1:10" ht="17.100000000000001" customHeight="1" x14ac:dyDescent="0.25">
      <c r="A57" s="165" t="s">
        <v>67</v>
      </c>
      <c r="B57" s="166"/>
      <c r="C57" s="166"/>
      <c r="D57" s="166"/>
      <c r="E57" s="102"/>
      <c r="F57" s="103"/>
      <c r="G57" s="104"/>
      <c r="H57" s="102" t="s">
        <v>72</v>
      </c>
      <c r="I57" s="102" t="s">
        <v>71</v>
      </c>
      <c r="J57" s="123" t="s">
        <v>77</v>
      </c>
    </row>
    <row r="58" spans="1:10" ht="17.100000000000001" customHeight="1" x14ac:dyDescent="0.25">
      <c r="A58" s="165" t="s">
        <v>68</v>
      </c>
      <c r="B58" s="166"/>
      <c r="C58" s="166"/>
      <c r="D58" s="166"/>
      <c r="E58" s="102"/>
      <c r="F58" s="103"/>
      <c r="G58" s="104"/>
      <c r="H58" s="102" t="s">
        <v>72</v>
      </c>
      <c r="I58" s="102" t="s">
        <v>71</v>
      </c>
      <c r="J58" s="123" t="s">
        <v>77</v>
      </c>
    </row>
    <row r="59" spans="1:10" ht="17.100000000000001" customHeight="1" x14ac:dyDescent="0.25">
      <c r="A59" s="165" t="s">
        <v>69</v>
      </c>
      <c r="B59" s="166"/>
      <c r="C59" s="166"/>
      <c r="D59" s="166"/>
      <c r="E59" s="102"/>
      <c r="F59" s="103"/>
      <c r="G59" s="104"/>
      <c r="H59" s="102" t="s">
        <v>72</v>
      </c>
      <c r="I59" s="102" t="s">
        <v>71</v>
      </c>
      <c r="J59" s="123" t="s">
        <v>77</v>
      </c>
    </row>
    <row r="60" spans="1:10" ht="17.100000000000001" customHeight="1" thickBot="1" x14ac:dyDescent="0.3">
      <c r="A60" s="167" t="s">
        <v>70</v>
      </c>
      <c r="B60" s="168"/>
      <c r="C60" s="168"/>
      <c r="D60" s="168"/>
      <c r="E60" s="105"/>
      <c r="F60" s="106"/>
      <c r="G60" s="107"/>
      <c r="H60" s="105" t="s">
        <v>72</v>
      </c>
      <c r="I60" s="105" t="s">
        <v>71</v>
      </c>
      <c r="J60" s="124" t="s">
        <v>77</v>
      </c>
    </row>
    <row r="61" spans="1:10" x14ac:dyDescent="0.25">
      <c r="A61" s="22"/>
      <c r="B61" s="22"/>
      <c r="C61" s="22"/>
      <c r="D61" s="22"/>
      <c r="E61" s="77"/>
      <c r="F61" s="23"/>
      <c r="G61" s="22"/>
      <c r="H61" s="22"/>
      <c r="I61" s="22"/>
      <c r="J61" s="22"/>
    </row>
    <row r="62" spans="1:10" ht="17.25" thickBot="1" x14ac:dyDescent="0.3">
      <c r="A62" s="98" t="s">
        <v>58</v>
      </c>
      <c r="B62" s="22"/>
      <c r="C62" s="22"/>
      <c r="D62" s="22"/>
      <c r="F62" s="23"/>
      <c r="G62" s="22"/>
      <c r="H62" s="77" t="str">
        <f>+IF(SUM(H10:H13)&gt;H50*0.3,"購買「非消耗性物資」總額已超出「支出總額」的30%"," ")</f>
        <v xml:space="preserve"> </v>
      </c>
      <c r="I62" s="22"/>
      <c r="J62" s="22"/>
    </row>
    <row r="63" spans="1:10" ht="33" x14ac:dyDescent="0.25">
      <c r="A63" s="97" t="s">
        <v>62</v>
      </c>
      <c r="B63" s="55" t="s">
        <v>4</v>
      </c>
      <c r="C63" s="55" t="s">
        <v>31</v>
      </c>
      <c r="D63" s="55" t="s">
        <v>4</v>
      </c>
      <c r="E63" s="78" t="s">
        <v>32</v>
      </c>
      <c r="F63" s="55" t="s">
        <v>4</v>
      </c>
      <c r="G63" s="78" t="s">
        <v>33</v>
      </c>
      <c r="H63" s="56" t="s">
        <v>5</v>
      </c>
      <c r="I63" s="79" t="s">
        <v>8</v>
      </c>
      <c r="J63" s="14"/>
    </row>
    <row r="64" spans="1:10" ht="16.5" thickBot="1" x14ac:dyDescent="0.3">
      <c r="A64" s="60">
        <f>+SUM(I9:I49)</f>
        <v>19920</v>
      </c>
      <c r="B64" s="57" t="s">
        <v>7</v>
      </c>
      <c r="C64" s="58">
        <f>+D35</f>
        <v>1420</v>
      </c>
      <c r="D64" s="57" t="s">
        <v>7</v>
      </c>
      <c r="E64" s="58">
        <f>+SUM(D36:D41)</f>
        <v>1000</v>
      </c>
      <c r="F64" s="57" t="s">
        <v>7</v>
      </c>
      <c r="G64" s="58">
        <f>+SUM(D44:D48)</f>
        <v>1000</v>
      </c>
      <c r="H64" s="80" t="s">
        <v>6</v>
      </c>
      <c r="I64" s="59">
        <f>+IF(H62=" ",(A64-C64-E64-G64),"請留意以上提示")</f>
        <v>16500</v>
      </c>
      <c r="J64" s="14"/>
    </row>
    <row r="65" spans="1:10" x14ac:dyDescent="0.25">
      <c r="A65" s="24"/>
      <c r="B65" s="24"/>
      <c r="C65" s="24"/>
      <c r="D65" s="24"/>
      <c r="E65" s="24"/>
      <c r="F65" s="25"/>
      <c r="G65" s="24"/>
      <c r="H65" s="26"/>
      <c r="I65" s="26"/>
      <c r="J65" s="14"/>
    </row>
    <row r="66" spans="1:10" ht="16.5" x14ac:dyDescent="0.25">
      <c r="A66" s="14" t="s">
        <v>34</v>
      </c>
      <c r="B66" s="14"/>
      <c r="C66" s="14"/>
      <c r="D66" s="14"/>
      <c r="E66" s="14"/>
      <c r="F66" s="13"/>
      <c r="G66" s="14"/>
      <c r="H66" s="14"/>
      <c r="I66" s="14"/>
      <c r="J66" s="14"/>
    </row>
    <row r="67" spans="1:10" ht="16.5" customHeight="1" x14ac:dyDescent="0.25">
      <c r="A67" s="140" t="s">
        <v>35</v>
      </c>
      <c r="B67" s="140"/>
      <c r="C67" s="140"/>
      <c r="D67" s="140"/>
      <c r="E67" s="140"/>
      <c r="F67" s="140"/>
      <c r="G67" s="140"/>
      <c r="H67" s="140"/>
      <c r="I67" s="140"/>
      <c r="J67" s="140"/>
    </row>
    <row r="68" spans="1:10" ht="15.6" customHeight="1" x14ac:dyDescent="0.25">
      <c r="A68" s="140" t="s">
        <v>36</v>
      </c>
      <c r="B68" s="134"/>
      <c r="C68" s="134"/>
      <c r="D68" s="134"/>
      <c r="E68" s="14"/>
      <c r="F68" s="141" t="s">
        <v>9</v>
      </c>
      <c r="G68" s="134"/>
      <c r="H68" s="134"/>
      <c r="I68" s="134"/>
      <c r="J68" s="14"/>
    </row>
    <row r="69" spans="1:10" x14ac:dyDescent="0.25">
      <c r="A69" s="140"/>
      <c r="B69" s="135"/>
      <c r="C69" s="135"/>
      <c r="D69" s="135"/>
      <c r="E69" s="28"/>
      <c r="F69" s="141"/>
      <c r="G69" s="135"/>
      <c r="H69" s="135"/>
      <c r="I69" s="135"/>
      <c r="J69" s="12"/>
    </row>
    <row r="70" spans="1:10" x14ac:dyDescent="0.25">
      <c r="A70" s="27"/>
      <c r="B70" s="14"/>
      <c r="C70" s="14"/>
      <c r="D70" s="14"/>
      <c r="E70" s="14"/>
      <c r="F70" s="29"/>
      <c r="G70" s="14"/>
      <c r="H70" s="14"/>
      <c r="I70" s="14"/>
      <c r="J70" s="14"/>
    </row>
    <row r="71" spans="1:10" ht="16.5" x14ac:dyDescent="0.25">
      <c r="A71" s="27" t="s">
        <v>10</v>
      </c>
      <c r="B71" s="135"/>
      <c r="C71" s="135"/>
      <c r="D71" s="135"/>
      <c r="E71" s="14"/>
      <c r="F71" s="29" t="s">
        <v>37</v>
      </c>
      <c r="G71" s="135"/>
      <c r="H71" s="135"/>
      <c r="I71" s="135"/>
      <c r="J71" s="14"/>
    </row>
    <row r="72" spans="1:10" x14ac:dyDescent="0.25">
      <c r="A72" s="27"/>
      <c r="B72" s="14"/>
      <c r="C72" s="14"/>
      <c r="D72" s="14"/>
      <c r="E72" s="14"/>
      <c r="F72" s="29"/>
      <c r="G72" s="136"/>
      <c r="H72" s="136"/>
      <c r="I72" s="136"/>
      <c r="J72" s="14"/>
    </row>
    <row r="73" spans="1:10" ht="16.5" x14ac:dyDescent="0.25">
      <c r="A73" s="27"/>
      <c r="B73" s="132"/>
      <c r="C73" s="132"/>
      <c r="D73" s="132"/>
      <c r="E73" s="14"/>
      <c r="F73" s="29" t="s">
        <v>38</v>
      </c>
      <c r="G73" s="135"/>
      <c r="H73" s="135"/>
      <c r="I73" s="135"/>
      <c r="J73" s="14"/>
    </row>
    <row r="74" spans="1:10" x14ac:dyDescent="0.25">
      <c r="A74" s="27"/>
      <c r="B74" s="132"/>
      <c r="C74" s="132"/>
      <c r="D74" s="132"/>
      <c r="E74" s="14"/>
      <c r="F74" s="13"/>
      <c r="G74" s="14"/>
      <c r="H74" s="14"/>
      <c r="I74" s="14"/>
      <c r="J74" s="14"/>
    </row>
    <row r="75" spans="1:10" x14ac:dyDescent="0.25">
      <c r="A75" s="27"/>
      <c r="B75" s="132"/>
      <c r="C75" s="132"/>
      <c r="D75" s="132"/>
      <c r="E75" s="14"/>
      <c r="F75" s="13"/>
      <c r="G75" s="14"/>
      <c r="H75" s="14"/>
      <c r="I75" s="14"/>
      <c r="J75" s="14"/>
    </row>
    <row r="76" spans="1:10" ht="16.5" x14ac:dyDescent="0.25">
      <c r="A76" s="27" t="s">
        <v>39</v>
      </c>
      <c r="B76" s="133"/>
      <c r="C76" s="133"/>
      <c r="D76" s="133"/>
      <c r="E76" s="14"/>
      <c r="F76" s="13"/>
      <c r="G76" s="14"/>
      <c r="H76" s="14"/>
      <c r="I76" s="14"/>
      <c r="J76" s="14"/>
    </row>
  </sheetData>
  <sheetProtection algorithmName="SHA-512" hashValue="tmzGxNQwGpnJQEEA9Zogk8SYCasv5Nh7Y39RcIF0/+dMhLjOeJsry/+IZI17uNTRyQ7rWgqptFXX0biNLdQWrg==" saltValue="oZ8zlq0+PBo6BBVXXjsFSg==" spinCount="100000" sheet="1" formatCells="0" formatColumns="0" formatRows="0" insertColumns="0" insertRows="0" insertHyperlinks="0" deleteColumns="0" deleteRows="0" sort="0" autoFilter="0" pivotTables="0"/>
  <protectedRanges>
    <protectedRange password="CC71" sqref="E41:G49 E9:G39" name="範圍1"/>
  </protectedRanges>
  <customSheetViews>
    <customSheetView guid="{6A366A0E-4AD8-4525-8F37-5601FD241791}" scale="80" showPageBreaks="1" view="pageLayout">
      <selection activeCell="E16" sqref="E16"/>
      <pageMargins left="0.23622047244094491" right="0.23622047244094491" top="0.74803149606299213" bottom="0.74803149606299213" header="0.31496062992125984" footer="0.31496062992125984"/>
      <pageSetup paperSize="9" scale="70" orientation="landscape" r:id="rId1"/>
    </customSheetView>
  </customSheetViews>
  <mergeCells count="42">
    <mergeCell ref="A50:C50"/>
    <mergeCell ref="A49:C49"/>
    <mergeCell ref="A43:C43"/>
    <mergeCell ref="E8:E9"/>
    <mergeCell ref="J10:J13"/>
    <mergeCell ref="A8:B8"/>
    <mergeCell ref="A51:C51"/>
    <mergeCell ref="A59:D59"/>
    <mergeCell ref="A60:D60"/>
    <mergeCell ref="A54:J54"/>
    <mergeCell ref="A55:D55"/>
    <mergeCell ref="A56:D56"/>
    <mergeCell ref="A57:D57"/>
    <mergeCell ref="A58:D58"/>
    <mergeCell ref="A47:B47"/>
    <mergeCell ref="A48:B48"/>
    <mergeCell ref="A46:B46"/>
    <mergeCell ref="A35:C35"/>
    <mergeCell ref="C5:D5"/>
    <mergeCell ref="A6:I6"/>
    <mergeCell ref="A7:D7"/>
    <mergeCell ref="F5:I5"/>
    <mergeCell ref="A1:J1"/>
    <mergeCell ref="A2:J2"/>
    <mergeCell ref="A3:J3"/>
    <mergeCell ref="A4:J4"/>
    <mergeCell ref="B73:D76"/>
    <mergeCell ref="G68:I69"/>
    <mergeCell ref="G72:I73"/>
    <mergeCell ref="A36:C36"/>
    <mergeCell ref="A67:J67"/>
    <mergeCell ref="A68:A69"/>
    <mergeCell ref="B71:D71"/>
    <mergeCell ref="F68:F69"/>
    <mergeCell ref="B68:D69"/>
    <mergeCell ref="A39:B39"/>
    <mergeCell ref="A40:B40"/>
    <mergeCell ref="A41:B41"/>
    <mergeCell ref="A44:B44"/>
    <mergeCell ref="A45:B45"/>
    <mergeCell ref="G71:I71"/>
    <mergeCell ref="A42:C4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landscape" r:id="rId2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收支預算</vt:lpstr>
    </vt:vector>
  </TitlesOfParts>
  <Company>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TONG, Wai Cheong</dc:creator>
  <cp:lastModifiedBy>TAM, Suet Ying</cp:lastModifiedBy>
  <cp:lastPrinted>2024-12-16T02:57:16Z</cp:lastPrinted>
  <dcterms:created xsi:type="dcterms:W3CDTF">2019-01-15T08:18:32Z</dcterms:created>
  <dcterms:modified xsi:type="dcterms:W3CDTF">2024-12-30T01:51:57Z</dcterms:modified>
</cp:coreProperties>
</file>